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\soumu\けんや\【R4】地方公会計\公表・送付データ\"/>
    </mc:Choice>
  </mc:AlternateContent>
  <xr:revisionPtr revIDLastSave="0" documentId="8_{9FA9B782-8741-4B52-B1BD-55023FDB022A}" xr6:coauthVersionLast="47" xr6:coauthVersionMax="47" xr10:uidLastSave="{00000000-0000-0000-0000-000000000000}"/>
  <bookViews>
    <workbookView xWindow="-120" yWindow="-120" windowWidth="20730" windowHeight="11160" activeTab="4" xr2:uid="{E5B4D6BD-38FD-4637-B6B9-6F11546A68DB}"/>
  </bookViews>
  <sheets>
    <sheet name="土地" sheetId="2" r:id="rId1"/>
    <sheet name="建物及び建物附属設備" sheetId="3" r:id="rId2"/>
    <sheet name="工作物" sheetId="4" r:id="rId3"/>
    <sheet name="船舶" sheetId="5" r:id="rId4"/>
    <sheet name="物品" sheetId="6" r:id="rId5"/>
  </sheets>
  <externalReferences>
    <externalReference r:id="rId6"/>
    <externalReference r:id="rId7"/>
    <externalReference r:id="rId8"/>
  </externalReferences>
  <definedNames>
    <definedName name="_xlnm._FilterDatabase" localSheetId="1" hidden="1">建物及び建物附属設備!$A$4:$BW$235</definedName>
    <definedName name="_xlnm._FilterDatabase" localSheetId="0" hidden="1">土地!$A$4:$BW$21</definedName>
    <definedName name="_xlnm._FilterDatabase" localSheetId="4" hidden="1">物品!$A$4:$BW$6</definedName>
    <definedName name="_xlnm.Print_Area" localSheetId="1">建物及び建物附属設備!$A$1:$BI$50</definedName>
    <definedName name="_xlnm.Print_Area" localSheetId="2">工作物!$A$1:$BI$20</definedName>
    <definedName name="_xlnm.Print_Area" localSheetId="3">船舶!$A$1:$BI$20</definedName>
    <definedName name="運営形態">'[1]建物台帳CSV(1)'!$BW$23:$BW$26</definedName>
    <definedName name="科目マスタ">[2]科目マスタ!$A$1:$A$65536</definedName>
    <definedName name="諸表種類">[2]科目マスタ!$E$1:$E$5</definedName>
    <definedName name="耐震診断">'[1]建物台帳CSV(1)'!$BU$23:$BU$26</definedName>
    <definedName name="耐震補強">'[1]建物台帳CSV(1)'!$BV$23:$BV$26</definedName>
    <definedName name="利用者属性">'[1]建物台帳CSV(1)'!$CL$24:$CL$26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" l="1"/>
  <c r="D1" i="6"/>
  <c r="O1" i="6"/>
  <c r="M5" i="6"/>
  <c r="P5" i="6"/>
  <c r="Q5" i="6" s="1"/>
  <c r="S5" i="6"/>
  <c r="Y5" i="6"/>
  <c r="M6" i="6"/>
  <c r="P6" i="6"/>
  <c r="Q6" i="6" s="1"/>
  <c r="S6" i="6"/>
  <c r="Y6" i="6"/>
  <c r="M7" i="6"/>
  <c r="P7" i="6"/>
  <c r="Q7" i="6" s="1"/>
  <c r="S7" i="6"/>
  <c r="Y7" i="6"/>
  <c r="M8" i="6"/>
  <c r="P8" i="6"/>
  <c r="Q8" i="6" s="1"/>
  <c r="T8" i="6" s="1"/>
  <c r="BG8" i="6" s="1"/>
  <c r="AN8" i="6" s="1"/>
  <c r="R8" i="6"/>
  <c r="S8" i="6"/>
  <c r="Y8" i="6"/>
  <c r="M9" i="6"/>
  <c r="P9" i="6"/>
  <c r="Q9" i="6" s="1"/>
  <c r="T9" i="6" s="1"/>
  <c r="BG9" i="6" s="1"/>
  <c r="AN9" i="6" s="1"/>
  <c r="AP9" i="6" s="1"/>
  <c r="BI9" i="6" s="1"/>
  <c r="R9" i="6"/>
  <c r="S9" i="6"/>
  <c r="Y9" i="6"/>
  <c r="M10" i="6"/>
  <c r="P10" i="6"/>
  <c r="Q10" i="6" s="1"/>
  <c r="T10" i="6" s="1"/>
  <c r="BG10" i="6" s="1"/>
  <c r="AN10" i="6" s="1"/>
  <c r="AP10" i="6" s="1"/>
  <c r="BI10" i="6" s="1"/>
  <c r="R10" i="6"/>
  <c r="S10" i="6"/>
  <c r="Y10" i="6"/>
  <c r="M11" i="6"/>
  <c r="P11" i="6"/>
  <c r="Q11" i="6"/>
  <c r="T11" i="6" s="1"/>
  <c r="BG11" i="6" s="1"/>
  <c r="AN11" i="6" s="1"/>
  <c r="AP11" i="6" s="1"/>
  <c r="BI11" i="6" s="1"/>
  <c r="R11" i="6"/>
  <c r="S11" i="6"/>
  <c r="Y11" i="6"/>
  <c r="M12" i="6"/>
  <c r="P12" i="6"/>
  <c r="Q12" i="6"/>
  <c r="T12" i="6" s="1"/>
  <c r="BG12" i="6" s="1"/>
  <c r="AN12" i="6" s="1"/>
  <c r="AP12" i="6" s="1"/>
  <c r="BI12" i="6" s="1"/>
  <c r="R12" i="6"/>
  <c r="S12" i="6"/>
  <c r="Y12" i="6"/>
  <c r="M13" i="6"/>
  <c r="P13" i="6"/>
  <c r="Q13" i="6"/>
  <c r="T13" i="6" s="1"/>
  <c r="BG13" i="6" s="1"/>
  <c r="AN13" i="6" s="1"/>
  <c r="AP13" i="6" s="1"/>
  <c r="BI13" i="6" s="1"/>
  <c r="R13" i="6"/>
  <c r="S13" i="6"/>
  <c r="Y13" i="6"/>
  <c r="M14" i="6"/>
  <c r="P14" i="6"/>
  <c r="Q14" i="6" s="1"/>
  <c r="S14" i="6"/>
  <c r="Y14" i="6"/>
  <c r="M15" i="6"/>
  <c r="P15" i="6"/>
  <c r="Q15" i="6" s="1"/>
  <c r="S15" i="6"/>
  <c r="Y15" i="6"/>
  <c r="M16" i="6"/>
  <c r="P16" i="6"/>
  <c r="Q16" i="6" s="1"/>
  <c r="T16" i="6" s="1"/>
  <c r="BG16" i="6" s="1"/>
  <c r="AN16" i="6" s="1"/>
  <c r="R16" i="6"/>
  <c r="S16" i="6"/>
  <c r="Y16" i="6"/>
  <c r="AP16" i="6" s="1"/>
  <c r="BI16" i="6" s="1"/>
  <c r="M17" i="6"/>
  <c r="P17" i="6"/>
  <c r="Q17" i="6" s="1"/>
  <c r="T17" i="6" s="1"/>
  <c r="BG17" i="6" s="1"/>
  <c r="AN17" i="6" s="1"/>
  <c r="AP17" i="6" s="1"/>
  <c r="BI17" i="6" s="1"/>
  <c r="R17" i="6"/>
  <c r="S17" i="6"/>
  <c r="Y17" i="6"/>
  <c r="M18" i="6"/>
  <c r="P18" i="6"/>
  <c r="Q18" i="6" s="1"/>
  <c r="T18" i="6" s="1"/>
  <c r="BG18" i="6" s="1"/>
  <c r="AN18" i="6" s="1"/>
  <c r="AP18" i="6" s="1"/>
  <c r="BI18" i="6" s="1"/>
  <c r="R18" i="6"/>
  <c r="S18" i="6"/>
  <c r="Y18" i="6"/>
  <c r="M19" i="6"/>
  <c r="P19" i="6"/>
  <c r="Q19" i="6"/>
  <c r="T19" i="6" s="1"/>
  <c r="BG19" i="6" s="1"/>
  <c r="AN19" i="6" s="1"/>
  <c r="AP19" i="6" s="1"/>
  <c r="BI19" i="6" s="1"/>
  <c r="R19" i="6"/>
  <c r="S19" i="6"/>
  <c r="Y19" i="6"/>
  <c r="M20" i="6"/>
  <c r="P20" i="6"/>
  <c r="Q20" i="6"/>
  <c r="T20" i="6" s="1"/>
  <c r="BG20" i="6" s="1"/>
  <c r="AN20" i="6" s="1"/>
  <c r="AP20" i="6" s="1"/>
  <c r="BI20" i="6" s="1"/>
  <c r="R20" i="6"/>
  <c r="S20" i="6"/>
  <c r="Y20" i="6"/>
  <c r="M21" i="6"/>
  <c r="P21" i="6"/>
  <c r="Q21" i="6"/>
  <c r="T21" i="6" s="1"/>
  <c r="BG21" i="6" s="1"/>
  <c r="AN21" i="6" s="1"/>
  <c r="AP21" i="6" s="1"/>
  <c r="BI21" i="6" s="1"/>
  <c r="R21" i="6"/>
  <c r="S21" i="6"/>
  <c r="Y21" i="6"/>
  <c r="M22" i="6"/>
  <c r="P22" i="6"/>
  <c r="Q22" i="6" s="1"/>
  <c r="S22" i="6"/>
  <c r="Y22" i="6"/>
  <c r="M23" i="6"/>
  <c r="P23" i="6"/>
  <c r="Q23" i="6" s="1"/>
  <c r="S23" i="6"/>
  <c r="Y23" i="6"/>
  <c r="M24" i="6"/>
  <c r="P24" i="6"/>
  <c r="Q24" i="6" s="1"/>
  <c r="T24" i="6" s="1"/>
  <c r="BG24" i="6" s="1"/>
  <c r="AN24" i="6" s="1"/>
  <c r="R24" i="6"/>
  <c r="S24" i="6"/>
  <c r="Y24" i="6"/>
  <c r="AP24" i="6" s="1"/>
  <c r="BI24" i="6" s="1"/>
  <c r="M25" i="6"/>
  <c r="P25" i="6"/>
  <c r="Q25" i="6" s="1"/>
  <c r="T25" i="6" s="1"/>
  <c r="BG25" i="6" s="1"/>
  <c r="AN25" i="6" s="1"/>
  <c r="AP25" i="6" s="1"/>
  <c r="BI25" i="6" s="1"/>
  <c r="R25" i="6"/>
  <c r="S25" i="6"/>
  <c r="Y25" i="6"/>
  <c r="M26" i="6"/>
  <c r="P26" i="6"/>
  <c r="Q26" i="6" s="1"/>
  <c r="T26" i="6" s="1"/>
  <c r="BG26" i="6" s="1"/>
  <c r="AN26" i="6" s="1"/>
  <c r="AP26" i="6" s="1"/>
  <c r="BI26" i="6" s="1"/>
  <c r="R26" i="6"/>
  <c r="S26" i="6"/>
  <c r="Y26" i="6"/>
  <c r="M27" i="6"/>
  <c r="P27" i="6"/>
  <c r="Q27" i="6"/>
  <c r="T27" i="6" s="1"/>
  <c r="BG27" i="6" s="1"/>
  <c r="AN27" i="6" s="1"/>
  <c r="AP27" i="6" s="1"/>
  <c r="BI27" i="6" s="1"/>
  <c r="R27" i="6"/>
  <c r="S27" i="6"/>
  <c r="Y27" i="6"/>
  <c r="M28" i="6"/>
  <c r="P28" i="6"/>
  <c r="Q28" i="6"/>
  <c r="T28" i="6" s="1"/>
  <c r="BG28" i="6" s="1"/>
  <c r="AN28" i="6" s="1"/>
  <c r="AP28" i="6" s="1"/>
  <c r="BI28" i="6" s="1"/>
  <c r="R28" i="6"/>
  <c r="S28" i="6"/>
  <c r="Y28" i="6"/>
  <c r="M29" i="6"/>
  <c r="P29" i="6"/>
  <c r="Q29" i="6"/>
  <c r="T29" i="6" s="1"/>
  <c r="BG29" i="6" s="1"/>
  <c r="AN29" i="6" s="1"/>
  <c r="AP29" i="6" s="1"/>
  <c r="BI29" i="6" s="1"/>
  <c r="R29" i="6"/>
  <c r="S29" i="6"/>
  <c r="Y29" i="6"/>
  <c r="M30" i="6"/>
  <c r="P30" i="6"/>
  <c r="Q30" i="6" s="1"/>
  <c r="S30" i="6"/>
  <c r="Y30" i="6"/>
  <c r="M31" i="6"/>
  <c r="P31" i="6"/>
  <c r="Q31" i="6" s="1"/>
  <c r="S31" i="6"/>
  <c r="Y31" i="6"/>
  <c r="M32" i="6"/>
  <c r="P32" i="6"/>
  <c r="Q32" i="6" s="1"/>
  <c r="T32" i="6" s="1"/>
  <c r="BG32" i="6" s="1"/>
  <c r="AN32" i="6" s="1"/>
  <c r="R32" i="6"/>
  <c r="S32" i="6"/>
  <c r="Y32" i="6"/>
  <c r="AP32" i="6" s="1"/>
  <c r="BI32" i="6" s="1"/>
  <c r="M33" i="6"/>
  <c r="P33" i="6"/>
  <c r="Q33" i="6" s="1"/>
  <c r="T33" i="6" s="1"/>
  <c r="BG33" i="6" s="1"/>
  <c r="AN33" i="6" s="1"/>
  <c r="AP33" i="6" s="1"/>
  <c r="BI33" i="6" s="1"/>
  <c r="R33" i="6"/>
  <c r="S33" i="6"/>
  <c r="Y33" i="6"/>
  <c r="M34" i="6"/>
  <c r="P34" i="6"/>
  <c r="Q34" i="6" s="1"/>
  <c r="T34" i="6" s="1"/>
  <c r="BG34" i="6" s="1"/>
  <c r="AN34" i="6" s="1"/>
  <c r="AP34" i="6" s="1"/>
  <c r="BI34" i="6" s="1"/>
  <c r="R34" i="6"/>
  <c r="S34" i="6"/>
  <c r="Y34" i="6"/>
  <c r="M35" i="6"/>
  <c r="P35" i="6"/>
  <c r="Q35" i="6"/>
  <c r="T35" i="6" s="1"/>
  <c r="BG35" i="6" s="1"/>
  <c r="AN35" i="6" s="1"/>
  <c r="AP35" i="6" s="1"/>
  <c r="BI35" i="6" s="1"/>
  <c r="R35" i="6"/>
  <c r="S35" i="6"/>
  <c r="Y35" i="6"/>
  <c r="M36" i="6"/>
  <c r="P36" i="6"/>
  <c r="Q36" i="6"/>
  <c r="T36" i="6" s="1"/>
  <c r="BG36" i="6" s="1"/>
  <c r="AN36" i="6" s="1"/>
  <c r="AP36" i="6" s="1"/>
  <c r="BI36" i="6" s="1"/>
  <c r="R36" i="6"/>
  <c r="S36" i="6"/>
  <c r="Y36" i="6"/>
  <c r="M37" i="6"/>
  <c r="P37" i="6"/>
  <c r="Q37" i="6"/>
  <c r="T37" i="6" s="1"/>
  <c r="BG37" i="6" s="1"/>
  <c r="AN37" i="6" s="1"/>
  <c r="AP37" i="6" s="1"/>
  <c r="BI37" i="6" s="1"/>
  <c r="R37" i="6"/>
  <c r="S37" i="6"/>
  <c r="Y37" i="6"/>
  <c r="M38" i="6"/>
  <c r="P38" i="6"/>
  <c r="Q38" i="6" s="1"/>
  <c r="S38" i="6"/>
  <c r="Y38" i="6"/>
  <c r="M39" i="6"/>
  <c r="P39" i="6"/>
  <c r="Q39" i="6" s="1"/>
  <c r="S39" i="6"/>
  <c r="Y39" i="6"/>
  <c r="M40" i="6"/>
  <c r="P40" i="6"/>
  <c r="Q40" i="6" s="1"/>
  <c r="T40" i="6" s="1"/>
  <c r="BG40" i="6" s="1"/>
  <c r="AN40" i="6" s="1"/>
  <c r="R40" i="6"/>
  <c r="S40" i="6"/>
  <c r="Y40" i="6"/>
  <c r="AP40" i="6" s="1"/>
  <c r="BI40" i="6" s="1"/>
  <c r="M41" i="6"/>
  <c r="P41" i="6"/>
  <c r="Q41" i="6" s="1"/>
  <c r="T41" i="6" s="1"/>
  <c r="BG41" i="6" s="1"/>
  <c r="AN41" i="6" s="1"/>
  <c r="AP41" i="6" s="1"/>
  <c r="BI41" i="6" s="1"/>
  <c r="R41" i="6"/>
  <c r="S41" i="6"/>
  <c r="Y41" i="6"/>
  <c r="M42" i="6"/>
  <c r="P42" i="6"/>
  <c r="Q42" i="6" s="1"/>
  <c r="T42" i="6" s="1"/>
  <c r="BG42" i="6" s="1"/>
  <c r="AN42" i="6" s="1"/>
  <c r="AP42" i="6" s="1"/>
  <c r="BI42" i="6" s="1"/>
  <c r="R42" i="6"/>
  <c r="S42" i="6"/>
  <c r="Y42" i="6"/>
  <c r="M43" i="6"/>
  <c r="P43" i="6"/>
  <c r="Q43" i="6"/>
  <c r="T43" i="6" s="1"/>
  <c r="BG43" i="6" s="1"/>
  <c r="AN43" i="6" s="1"/>
  <c r="AP43" i="6" s="1"/>
  <c r="BI43" i="6" s="1"/>
  <c r="R43" i="6"/>
  <c r="S43" i="6"/>
  <c r="Y43" i="6"/>
  <c r="M44" i="6"/>
  <c r="P44" i="6"/>
  <c r="Q44" i="6"/>
  <c r="T44" i="6" s="1"/>
  <c r="BG44" i="6" s="1"/>
  <c r="AN44" i="6" s="1"/>
  <c r="AP44" i="6" s="1"/>
  <c r="BI44" i="6" s="1"/>
  <c r="R44" i="6"/>
  <c r="S44" i="6"/>
  <c r="Y44" i="6"/>
  <c r="M45" i="6"/>
  <c r="P45" i="6"/>
  <c r="Q45" i="6"/>
  <c r="T45" i="6" s="1"/>
  <c r="BG45" i="6" s="1"/>
  <c r="AN45" i="6" s="1"/>
  <c r="AP45" i="6" s="1"/>
  <c r="BI45" i="6" s="1"/>
  <c r="R45" i="6"/>
  <c r="S45" i="6"/>
  <c r="Y45" i="6"/>
  <c r="M46" i="6"/>
  <c r="P46" i="6"/>
  <c r="Q46" i="6" s="1"/>
  <c r="S46" i="6"/>
  <c r="Y46" i="6"/>
  <c r="M47" i="6"/>
  <c r="P47" i="6"/>
  <c r="Q47" i="6" s="1"/>
  <c r="S47" i="6"/>
  <c r="Y47" i="6"/>
  <c r="M48" i="6"/>
  <c r="P48" i="6"/>
  <c r="Q48" i="6" s="1"/>
  <c r="T48" i="6" s="1"/>
  <c r="BG48" i="6" s="1"/>
  <c r="AN48" i="6" s="1"/>
  <c r="R48" i="6"/>
  <c r="S48" i="6"/>
  <c r="Y48" i="6"/>
  <c r="AP48" i="6" s="1"/>
  <c r="BI48" i="6" s="1"/>
  <c r="M49" i="6"/>
  <c r="P49" i="6"/>
  <c r="Q49" i="6" s="1"/>
  <c r="T49" i="6" s="1"/>
  <c r="BG49" i="6" s="1"/>
  <c r="AN49" i="6" s="1"/>
  <c r="AP49" i="6" s="1"/>
  <c r="BI49" i="6" s="1"/>
  <c r="R49" i="6"/>
  <c r="S49" i="6"/>
  <c r="Y49" i="6"/>
  <c r="M50" i="6"/>
  <c r="P50" i="6"/>
  <c r="Q50" i="6" s="1"/>
  <c r="T50" i="6" s="1"/>
  <c r="BG50" i="6" s="1"/>
  <c r="AN50" i="6" s="1"/>
  <c r="AP50" i="6" s="1"/>
  <c r="BI50" i="6" s="1"/>
  <c r="R50" i="6"/>
  <c r="S50" i="6"/>
  <c r="Y50" i="6"/>
  <c r="M51" i="6"/>
  <c r="P51" i="6"/>
  <c r="Q51" i="6"/>
  <c r="T51" i="6" s="1"/>
  <c r="BG51" i="6" s="1"/>
  <c r="AN51" i="6" s="1"/>
  <c r="AP51" i="6" s="1"/>
  <c r="BI51" i="6" s="1"/>
  <c r="R51" i="6"/>
  <c r="S51" i="6"/>
  <c r="Y51" i="6"/>
  <c r="M52" i="6"/>
  <c r="P52" i="6"/>
  <c r="Q52" i="6"/>
  <c r="T52" i="6" s="1"/>
  <c r="BG52" i="6" s="1"/>
  <c r="AN52" i="6" s="1"/>
  <c r="AP52" i="6" s="1"/>
  <c r="BI52" i="6" s="1"/>
  <c r="R52" i="6"/>
  <c r="S52" i="6"/>
  <c r="Y52" i="6"/>
  <c r="M53" i="6"/>
  <c r="P53" i="6"/>
  <c r="Q53" i="6"/>
  <c r="T53" i="6" s="1"/>
  <c r="BG53" i="6" s="1"/>
  <c r="AN53" i="6" s="1"/>
  <c r="AP53" i="6" s="1"/>
  <c r="BI53" i="6" s="1"/>
  <c r="R53" i="6"/>
  <c r="S53" i="6"/>
  <c r="Y53" i="6"/>
  <c r="M54" i="6"/>
  <c r="P54" i="6"/>
  <c r="Q54" i="6" s="1"/>
  <c r="S54" i="6"/>
  <c r="M55" i="6"/>
  <c r="P55" i="6"/>
  <c r="Q55" i="6" s="1"/>
  <c r="T55" i="6" s="1"/>
  <c r="BG55" i="6" s="1"/>
  <c r="R55" i="6"/>
  <c r="S55" i="6"/>
  <c r="M56" i="6"/>
  <c r="P56" i="6"/>
  <c r="Q56" i="6" s="1"/>
  <c r="S56" i="6"/>
  <c r="M57" i="6"/>
  <c r="P57" i="6"/>
  <c r="Q57" i="6" s="1"/>
  <c r="T57" i="6" s="1"/>
  <c r="BG57" i="6" s="1"/>
  <c r="R57" i="6"/>
  <c r="S57" i="6"/>
  <c r="M58" i="6"/>
  <c r="P58" i="6"/>
  <c r="Q58" i="6" s="1"/>
  <c r="T58" i="6" s="1"/>
  <c r="BG58" i="6" s="1"/>
  <c r="S58" i="6"/>
  <c r="M59" i="6"/>
  <c r="P59" i="6"/>
  <c r="Q59" i="6" s="1"/>
  <c r="T59" i="6" s="1"/>
  <c r="BG59" i="6" s="1"/>
  <c r="R59" i="6"/>
  <c r="S59" i="6"/>
  <c r="M60" i="6"/>
  <c r="P60" i="6"/>
  <c r="Q60" i="6" s="1"/>
  <c r="T60" i="6" s="1"/>
  <c r="BG60" i="6" s="1"/>
  <c r="S60" i="6"/>
  <c r="M61" i="6"/>
  <c r="P61" i="6"/>
  <c r="Q61" i="6" s="1"/>
  <c r="T61" i="6" s="1"/>
  <c r="BG61" i="6" s="1"/>
  <c r="R61" i="6"/>
  <c r="S61" i="6"/>
  <c r="M62" i="6"/>
  <c r="P62" i="6"/>
  <c r="Q62" i="6" s="1"/>
  <c r="T62" i="6" s="1"/>
  <c r="BG62" i="6" s="1"/>
  <c r="S62" i="6"/>
  <c r="M63" i="6"/>
  <c r="P63" i="6"/>
  <c r="Q63" i="6" s="1"/>
  <c r="T63" i="6" s="1"/>
  <c r="BG63" i="6" s="1"/>
  <c r="R63" i="6"/>
  <c r="S63" i="6"/>
  <c r="M64" i="6"/>
  <c r="P64" i="6"/>
  <c r="Q64" i="6" s="1"/>
  <c r="T64" i="6" s="1"/>
  <c r="BG64" i="6" s="1"/>
  <c r="S64" i="6"/>
  <c r="M65" i="6"/>
  <c r="P65" i="6"/>
  <c r="Q65" i="6" s="1"/>
  <c r="T65" i="6" s="1"/>
  <c r="BG65" i="6" s="1"/>
  <c r="R65" i="6"/>
  <c r="S65" i="6"/>
  <c r="M66" i="6"/>
  <c r="P66" i="6"/>
  <c r="Q66" i="6" s="1"/>
  <c r="T66" i="6" s="1"/>
  <c r="BG66" i="6" s="1"/>
  <c r="S66" i="6"/>
  <c r="M67" i="6"/>
  <c r="P67" i="6"/>
  <c r="Q67" i="6" s="1"/>
  <c r="T67" i="6" s="1"/>
  <c r="BG67" i="6" s="1"/>
  <c r="R67" i="6"/>
  <c r="S67" i="6"/>
  <c r="M68" i="6"/>
  <c r="P68" i="6"/>
  <c r="Q68" i="6" s="1"/>
  <c r="T68" i="6" s="1"/>
  <c r="BG68" i="6" s="1"/>
  <c r="S68" i="6"/>
  <c r="D1" i="5"/>
  <c r="O1" i="5"/>
  <c r="M5" i="5"/>
  <c r="P5" i="5"/>
  <c r="Q5" i="5" s="1"/>
  <c r="S5" i="5"/>
  <c r="M6" i="5"/>
  <c r="P6" i="5"/>
  <c r="S6" i="5"/>
  <c r="M7" i="5"/>
  <c r="P7" i="5"/>
  <c r="Q7" i="5" s="1"/>
  <c r="S7" i="5"/>
  <c r="T7" i="5"/>
  <c r="BG7" i="5" s="1"/>
  <c r="M8" i="5"/>
  <c r="P8" i="5"/>
  <c r="S8" i="5"/>
  <c r="M9" i="5"/>
  <c r="P9" i="5"/>
  <c r="Q9" i="5" s="1"/>
  <c r="T9" i="5" s="1"/>
  <c r="BG9" i="5" s="1"/>
  <c r="S9" i="5"/>
  <c r="M10" i="5"/>
  <c r="P10" i="5"/>
  <c r="S10" i="5"/>
  <c r="M11" i="5"/>
  <c r="P11" i="5"/>
  <c r="Q11" i="5" s="1"/>
  <c r="S11" i="5"/>
  <c r="T11" i="5"/>
  <c r="BG11" i="5" s="1"/>
  <c r="M12" i="5"/>
  <c r="P12" i="5"/>
  <c r="S12" i="5"/>
  <c r="M13" i="5"/>
  <c r="P13" i="5"/>
  <c r="Q13" i="5" s="1"/>
  <c r="S13" i="5"/>
  <c r="T13" i="5"/>
  <c r="BG13" i="5" s="1"/>
  <c r="M14" i="5"/>
  <c r="P14" i="5"/>
  <c r="S14" i="5"/>
  <c r="M15" i="5"/>
  <c r="P15" i="5"/>
  <c r="Q15" i="5" s="1"/>
  <c r="T15" i="5" s="1"/>
  <c r="BG15" i="5" s="1"/>
  <c r="S15" i="5"/>
  <c r="M16" i="5"/>
  <c r="P16" i="5"/>
  <c r="S16" i="5"/>
  <c r="M17" i="5"/>
  <c r="P17" i="5"/>
  <c r="Q17" i="5" s="1"/>
  <c r="T17" i="5" s="1"/>
  <c r="BG17" i="5" s="1"/>
  <c r="S17" i="5"/>
  <c r="M18" i="5"/>
  <c r="P18" i="5"/>
  <c r="S18" i="5"/>
  <c r="M19" i="5"/>
  <c r="P19" i="5"/>
  <c r="Q19" i="5" s="1"/>
  <c r="S19" i="5"/>
  <c r="T19" i="5"/>
  <c r="BG19" i="5" s="1"/>
  <c r="X19" i="5" s="1"/>
  <c r="Y19" i="5" s="1"/>
  <c r="M20" i="5"/>
  <c r="P20" i="5"/>
  <c r="S20" i="5"/>
  <c r="M21" i="5"/>
  <c r="P21" i="5"/>
  <c r="S21" i="5"/>
  <c r="M22" i="5"/>
  <c r="P22" i="5"/>
  <c r="S22" i="5"/>
  <c r="M23" i="5"/>
  <c r="P23" i="5"/>
  <c r="S23" i="5"/>
  <c r="M24" i="5"/>
  <c r="P24" i="5"/>
  <c r="S24" i="5"/>
  <c r="M25" i="5"/>
  <c r="P25" i="5"/>
  <c r="S25" i="5"/>
  <c r="M26" i="5"/>
  <c r="P26" i="5"/>
  <c r="S26" i="5"/>
  <c r="M27" i="5"/>
  <c r="P27" i="5"/>
  <c r="S27" i="5"/>
  <c r="M28" i="5"/>
  <c r="P28" i="5"/>
  <c r="S28" i="5"/>
  <c r="M29" i="5"/>
  <c r="P29" i="5"/>
  <c r="S29" i="5"/>
  <c r="M30" i="5"/>
  <c r="P30" i="5"/>
  <c r="S30" i="5"/>
  <c r="M31" i="5"/>
  <c r="P31" i="5"/>
  <c r="S31" i="5"/>
  <c r="M32" i="5"/>
  <c r="P32" i="5"/>
  <c r="S32" i="5"/>
  <c r="M33" i="5"/>
  <c r="P33" i="5"/>
  <c r="S33" i="5"/>
  <c r="M34" i="5"/>
  <c r="P34" i="5"/>
  <c r="S34" i="5"/>
  <c r="M35" i="5"/>
  <c r="P35" i="5"/>
  <c r="S35" i="5"/>
  <c r="M36" i="5"/>
  <c r="P36" i="5"/>
  <c r="S36" i="5"/>
  <c r="M37" i="5"/>
  <c r="P37" i="5"/>
  <c r="S37" i="5"/>
  <c r="M38" i="5"/>
  <c r="P38" i="5"/>
  <c r="S38" i="5"/>
  <c r="M39" i="5"/>
  <c r="P39" i="5"/>
  <c r="S39" i="5"/>
  <c r="M40" i="5"/>
  <c r="P40" i="5"/>
  <c r="Q40" i="5" s="1"/>
  <c r="S40" i="5"/>
  <c r="T40" i="5"/>
  <c r="BG40" i="5" s="1"/>
  <c r="X40" i="5" s="1"/>
  <c r="Y40" i="5"/>
  <c r="AN40" i="5"/>
  <c r="M41" i="5"/>
  <c r="P41" i="5"/>
  <c r="Q41" i="5" s="1"/>
  <c r="R41" i="5"/>
  <c r="S41" i="5"/>
  <c r="T41" i="5"/>
  <c r="BG41" i="5" s="1"/>
  <c r="X41" i="5" s="1"/>
  <c r="Y41" i="5"/>
  <c r="M42" i="5"/>
  <c r="P42" i="5"/>
  <c r="Q42" i="5" s="1"/>
  <c r="R42" i="5"/>
  <c r="S42" i="5"/>
  <c r="T42" i="5"/>
  <c r="BG42" i="5" s="1"/>
  <c r="X42" i="5" s="1"/>
  <c r="Y42" i="5" s="1"/>
  <c r="M43" i="5"/>
  <c r="P43" i="5"/>
  <c r="Q43" i="5" s="1"/>
  <c r="T43" i="5" s="1"/>
  <c r="BG43" i="5" s="1"/>
  <c r="R43" i="5"/>
  <c r="S43" i="5"/>
  <c r="M44" i="5"/>
  <c r="P44" i="5"/>
  <c r="Q44" i="5" s="1"/>
  <c r="R44" i="5"/>
  <c r="S44" i="5"/>
  <c r="T44" i="5"/>
  <c r="BG44" i="5" s="1"/>
  <c r="M45" i="5"/>
  <c r="P45" i="5"/>
  <c r="S45" i="5"/>
  <c r="M46" i="5"/>
  <c r="P46" i="5"/>
  <c r="Q46" i="5" s="1"/>
  <c r="T46" i="5" s="1"/>
  <c r="BG46" i="5" s="1"/>
  <c r="R46" i="5"/>
  <c r="S46" i="5"/>
  <c r="M47" i="5"/>
  <c r="P47" i="5"/>
  <c r="S47" i="5"/>
  <c r="M48" i="5"/>
  <c r="P48" i="5"/>
  <c r="Q48" i="5" s="1"/>
  <c r="S48" i="5"/>
  <c r="T48" i="5"/>
  <c r="BG48" i="5" s="1"/>
  <c r="X48" i="5" s="1"/>
  <c r="Y48" i="5"/>
  <c r="AP48" i="5" s="1"/>
  <c r="BI48" i="5" s="1"/>
  <c r="AN48" i="5"/>
  <c r="M49" i="5"/>
  <c r="P49" i="5"/>
  <c r="Q49" i="5" s="1"/>
  <c r="R49" i="5"/>
  <c r="S49" i="5"/>
  <c r="T49" i="5"/>
  <c r="BG49" i="5" s="1"/>
  <c r="X49" i="5" s="1"/>
  <c r="Y49" i="5"/>
  <c r="M50" i="5"/>
  <c r="P50" i="5"/>
  <c r="Q50" i="5" s="1"/>
  <c r="R50" i="5"/>
  <c r="S50" i="5"/>
  <c r="T50" i="5"/>
  <c r="BG50" i="5" s="1"/>
  <c r="X50" i="5" s="1"/>
  <c r="Y50" i="5" s="1"/>
  <c r="AN50" i="5"/>
  <c r="M51" i="5"/>
  <c r="P51" i="5"/>
  <c r="Q51" i="5" s="1"/>
  <c r="T51" i="5" s="1"/>
  <c r="BG51" i="5" s="1"/>
  <c r="R51" i="5"/>
  <c r="S51" i="5"/>
  <c r="M52" i="5"/>
  <c r="P52" i="5"/>
  <c r="Q52" i="5" s="1"/>
  <c r="R52" i="5"/>
  <c r="S52" i="5"/>
  <c r="T52" i="5"/>
  <c r="BG52" i="5" s="1"/>
  <c r="M53" i="5"/>
  <c r="P53" i="5"/>
  <c r="S53" i="5"/>
  <c r="M54" i="5"/>
  <c r="P54" i="5"/>
  <c r="Q54" i="5" s="1"/>
  <c r="T54" i="5" s="1"/>
  <c r="BG54" i="5" s="1"/>
  <c r="R54" i="5"/>
  <c r="S54" i="5"/>
  <c r="M55" i="5"/>
  <c r="P55" i="5"/>
  <c r="S55" i="5"/>
  <c r="M56" i="5"/>
  <c r="P56" i="5"/>
  <c r="Q56" i="5" s="1"/>
  <c r="S56" i="5"/>
  <c r="T56" i="5"/>
  <c r="BG56" i="5" s="1"/>
  <c r="X56" i="5" s="1"/>
  <c r="Y56" i="5"/>
  <c r="AN56" i="5"/>
  <c r="M57" i="5"/>
  <c r="P57" i="5"/>
  <c r="Q57" i="5" s="1"/>
  <c r="R57" i="5"/>
  <c r="S57" i="5"/>
  <c r="T57" i="5"/>
  <c r="BG57" i="5" s="1"/>
  <c r="M58" i="5"/>
  <c r="P58" i="5"/>
  <c r="Q58" i="5" s="1"/>
  <c r="R58" i="5"/>
  <c r="S58" i="5"/>
  <c r="T58" i="5"/>
  <c r="BG58" i="5" s="1"/>
  <c r="X58" i="5" s="1"/>
  <c r="Y58" i="5" s="1"/>
  <c r="AN58" i="5"/>
  <c r="M59" i="5"/>
  <c r="P59" i="5"/>
  <c r="Q59" i="5" s="1"/>
  <c r="T59" i="5" s="1"/>
  <c r="BG59" i="5" s="1"/>
  <c r="R59" i="5"/>
  <c r="S59" i="5"/>
  <c r="M60" i="5"/>
  <c r="P60" i="5"/>
  <c r="Q60" i="5" s="1"/>
  <c r="T60" i="5" s="1"/>
  <c r="BG60" i="5" s="1"/>
  <c r="R60" i="5"/>
  <c r="S60" i="5"/>
  <c r="M61" i="5"/>
  <c r="P61" i="5"/>
  <c r="S61" i="5"/>
  <c r="M62" i="5"/>
  <c r="P62" i="5"/>
  <c r="S62" i="5"/>
  <c r="M63" i="5"/>
  <c r="P63" i="5"/>
  <c r="R63" i="5" s="1"/>
  <c r="Q63" i="5"/>
  <c r="T63" i="5" s="1"/>
  <c r="BG63" i="5" s="1"/>
  <c r="S63" i="5"/>
  <c r="M64" i="5"/>
  <c r="P64" i="5"/>
  <c r="S64" i="5"/>
  <c r="M65" i="5"/>
  <c r="P65" i="5"/>
  <c r="R65" i="5" s="1"/>
  <c r="Q65" i="5"/>
  <c r="T65" i="5" s="1"/>
  <c r="BG65" i="5" s="1"/>
  <c r="S65" i="5"/>
  <c r="M66" i="5"/>
  <c r="P66" i="5"/>
  <c r="S66" i="5"/>
  <c r="M67" i="5"/>
  <c r="P67" i="5"/>
  <c r="R67" i="5" s="1"/>
  <c r="Q67" i="5"/>
  <c r="T67" i="5" s="1"/>
  <c r="BG67" i="5" s="1"/>
  <c r="S67" i="5"/>
  <c r="M68" i="5"/>
  <c r="P68" i="5"/>
  <c r="S68" i="5"/>
  <c r="M69" i="5"/>
  <c r="P69" i="5"/>
  <c r="R69" i="5" s="1"/>
  <c r="Q69" i="5"/>
  <c r="T69" i="5" s="1"/>
  <c r="BG69" i="5" s="1"/>
  <c r="S69" i="5"/>
  <c r="M70" i="5"/>
  <c r="P70" i="5"/>
  <c r="S70" i="5"/>
  <c r="M71" i="5"/>
  <c r="P71" i="5"/>
  <c r="R71" i="5" s="1"/>
  <c r="Q71" i="5"/>
  <c r="T71" i="5" s="1"/>
  <c r="BG71" i="5" s="1"/>
  <c r="S71" i="5"/>
  <c r="M72" i="5"/>
  <c r="P72" i="5"/>
  <c r="S72" i="5"/>
  <c r="M73" i="5"/>
  <c r="P73" i="5"/>
  <c r="R73" i="5" s="1"/>
  <c r="Q73" i="5"/>
  <c r="T73" i="5" s="1"/>
  <c r="BG73" i="5" s="1"/>
  <c r="S73" i="5"/>
  <c r="M74" i="5"/>
  <c r="P74" i="5"/>
  <c r="S74" i="5"/>
  <c r="M75" i="5"/>
  <c r="P75" i="5"/>
  <c r="R75" i="5" s="1"/>
  <c r="Q75" i="5"/>
  <c r="T75" i="5" s="1"/>
  <c r="BG75" i="5" s="1"/>
  <c r="S75" i="5"/>
  <c r="M76" i="5"/>
  <c r="P76" i="5"/>
  <c r="S76" i="5"/>
  <c r="M77" i="5"/>
  <c r="P77" i="5"/>
  <c r="R77" i="5" s="1"/>
  <c r="Q77" i="5"/>
  <c r="T77" i="5" s="1"/>
  <c r="BG77" i="5" s="1"/>
  <c r="S77" i="5"/>
  <c r="M78" i="5"/>
  <c r="P78" i="5"/>
  <c r="S78" i="5"/>
  <c r="M79" i="5"/>
  <c r="P79" i="5"/>
  <c r="R79" i="5" s="1"/>
  <c r="Q79" i="5"/>
  <c r="T79" i="5" s="1"/>
  <c r="BG79" i="5" s="1"/>
  <c r="S79" i="5"/>
  <c r="M80" i="5"/>
  <c r="P80" i="5"/>
  <c r="S80" i="5"/>
  <c r="M81" i="5"/>
  <c r="P81" i="5"/>
  <c r="R81" i="5" s="1"/>
  <c r="Q81" i="5"/>
  <c r="T81" i="5" s="1"/>
  <c r="BG81" i="5" s="1"/>
  <c r="S81" i="5"/>
  <c r="M82" i="5"/>
  <c r="P82" i="5"/>
  <c r="S82" i="5"/>
  <c r="M83" i="5"/>
  <c r="P83" i="5"/>
  <c r="Q83" i="5" s="1"/>
  <c r="T83" i="5" s="1"/>
  <c r="BG83" i="5" s="1"/>
  <c r="S83" i="5"/>
  <c r="M84" i="5"/>
  <c r="P84" i="5"/>
  <c r="S84" i="5"/>
  <c r="M85" i="5"/>
  <c r="P85" i="5"/>
  <c r="Q85" i="5" s="1"/>
  <c r="T85" i="5" s="1"/>
  <c r="BG85" i="5" s="1"/>
  <c r="R85" i="5"/>
  <c r="S85" i="5"/>
  <c r="M86" i="5"/>
  <c r="P86" i="5"/>
  <c r="S86" i="5"/>
  <c r="M87" i="5"/>
  <c r="P87" i="5"/>
  <c r="R87" i="5" s="1"/>
  <c r="Q87" i="5"/>
  <c r="S87" i="5"/>
  <c r="T87" i="5"/>
  <c r="BG87" i="5" s="1"/>
  <c r="M88" i="5"/>
  <c r="P88" i="5"/>
  <c r="S88" i="5"/>
  <c r="M89" i="5"/>
  <c r="P89" i="5"/>
  <c r="Q89" i="5"/>
  <c r="T89" i="5" s="1"/>
  <c r="BG89" i="5" s="1"/>
  <c r="R89" i="5"/>
  <c r="S89" i="5"/>
  <c r="M90" i="5"/>
  <c r="P90" i="5"/>
  <c r="S90" i="5"/>
  <c r="M91" i="5"/>
  <c r="P91" i="5"/>
  <c r="Q91" i="5" s="1"/>
  <c r="T91" i="5" s="1"/>
  <c r="BG91" i="5" s="1"/>
  <c r="S91" i="5"/>
  <c r="M92" i="5"/>
  <c r="P92" i="5"/>
  <c r="S92" i="5"/>
  <c r="M93" i="5"/>
  <c r="P93" i="5"/>
  <c r="Q93" i="5" s="1"/>
  <c r="T93" i="5" s="1"/>
  <c r="BG93" i="5" s="1"/>
  <c r="R93" i="5"/>
  <c r="S93" i="5"/>
  <c r="M94" i="5"/>
  <c r="P94" i="5"/>
  <c r="S94" i="5"/>
  <c r="M95" i="5"/>
  <c r="P95" i="5"/>
  <c r="R95" i="5" s="1"/>
  <c r="Q95" i="5"/>
  <c r="T95" i="5" s="1"/>
  <c r="BG95" i="5" s="1"/>
  <c r="S95" i="5"/>
  <c r="M96" i="5"/>
  <c r="P96" i="5"/>
  <c r="S96" i="5"/>
  <c r="M97" i="5"/>
  <c r="P97" i="5"/>
  <c r="Q97" i="5"/>
  <c r="T97" i="5" s="1"/>
  <c r="BG97" i="5" s="1"/>
  <c r="R97" i="5"/>
  <c r="S97" i="5"/>
  <c r="M98" i="5"/>
  <c r="P98" i="5"/>
  <c r="Q98" i="5" s="1"/>
  <c r="T98" i="5" s="1"/>
  <c r="BG98" i="5" s="1"/>
  <c r="S98" i="5"/>
  <c r="M99" i="5"/>
  <c r="P99" i="5"/>
  <c r="Q99" i="5" s="1"/>
  <c r="T99" i="5" s="1"/>
  <c r="BG99" i="5" s="1"/>
  <c r="S99" i="5"/>
  <c r="M100" i="5"/>
  <c r="P100" i="5"/>
  <c r="Q100" i="5" s="1"/>
  <c r="T100" i="5" s="1"/>
  <c r="BG100" i="5" s="1"/>
  <c r="S100" i="5"/>
  <c r="A1" i="4"/>
  <c r="D1" i="4"/>
  <c r="O1" i="4"/>
  <c r="M5" i="4"/>
  <c r="P5" i="4"/>
  <c r="Q5" i="4" s="1"/>
  <c r="S5" i="4"/>
  <c r="Y5" i="4"/>
  <c r="M6" i="4"/>
  <c r="P6" i="4"/>
  <c r="S6" i="4"/>
  <c r="Y6" i="4"/>
  <c r="M7" i="4"/>
  <c r="P7" i="4"/>
  <c r="Q7" i="4" s="1"/>
  <c r="S7" i="4"/>
  <c r="Y7" i="4"/>
  <c r="M8" i="4"/>
  <c r="P8" i="4"/>
  <c r="Q8" i="4" s="1"/>
  <c r="T8" i="4" s="1"/>
  <c r="BG8" i="4" s="1"/>
  <c r="R8" i="4"/>
  <c r="S8" i="4"/>
  <c r="M9" i="4"/>
  <c r="P9" i="4"/>
  <c r="Q9" i="4"/>
  <c r="T9" i="4" s="1"/>
  <c r="BG9" i="4" s="1"/>
  <c r="R9" i="4"/>
  <c r="S9" i="4"/>
  <c r="M10" i="4"/>
  <c r="P10" i="4"/>
  <c r="Q10" i="4" s="1"/>
  <c r="T10" i="4" s="1"/>
  <c r="BG10" i="4" s="1"/>
  <c r="R10" i="4"/>
  <c r="S10" i="4"/>
  <c r="M11" i="4"/>
  <c r="P11" i="4"/>
  <c r="Q11" i="4"/>
  <c r="T11" i="4" s="1"/>
  <c r="BG11" i="4" s="1"/>
  <c r="R11" i="4"/>
  <c r="S11" i="4"/>
  <c r="M12" i="4"/>
  <c r="P12" i="4"/>
  <c r="Q12" i="4" s="1"/>
  <c r="T12" i="4" s="1"/>
  <c r="BG12" i="4" s="1"/>
  <c r="R12" i="4"/>
  <c r="S12" i="4"/>
  <c r="M13" i="4"/>
  <c r="P13" i="4"/>
  <c r="Q13" i="4"/>
  <c r="T13" i="4" s="1"/>
  <c r="BG13" i="4" s="1"/>
  <c r="R13" i="4"/>
  <c r="S13" i="4"/>
  <c r="M14" i="4"/>
  <c r="P14" i="4"/>
  <c r="Q14" i="4" s="1"/>
  <c r="T14" i="4" s="1"/>
  <c r="BG14" i="4" s="1"/>
  <c r="R14" i="4"/>
  <c r="S14" i="4"/>
  <c r="M15" i="4"/>
  <c r="P15" i="4"/>
  <c r="Q15" i="4"/>
  <c r="T15" i="4" s="1"/>
  <c r="BG15" i="4" s="1"/>
  <c r="R15" i="4"/>
  <c r="S15" i="4"/>
  <c r="M16" i="4"/>
  <c r="P16" i="4"/>
  <c r="Q16" i="4" s="1"/>
  <c r="T16" i="4" s="1"/>
  <c r="BG16" i="4" s="1"/>
  <c r="R16" i="4"/>
  <c r="S16" i="4"/>
  <c r="M17" i="4"/>
  <c r="P17" i="4"/>
  <c r="Q17" i="4"/>
  <c r="T17" i="4" s="1"/>
  <c r="BG17" i="4" s="1"/>
  <c r="R17" i="4"/>
  <c r="S17" i="4"/>
  <c r="M18" i="4"/>
  <c r="P18" i="4"/>
  <c r="Q18" i="4" s="1"/>
  <c r="T18" i="4" s="1"/>
  <c r="BG18" i="4" s="1"/>
  <c r="R18" i="4"/>
  <c r="S18" i="4"/>
  <c r="M19" i="4"/>
  <c r="P19" i="4"/>
  <c r="Q19" i="4"/>
  <c r="T19" i="4" s="1"/>
  <c r="BG19" i="4" s="1"/>
  <c r="R19" i="4"/>
  <c r="S19" i="4"/>
  <c r="M20" i="4"/>
  <c r="P20" i="4"/>
  <c r="Q20" i="4" s="1"/>
  <c r="T20" i="4" s="1"/>
  <c r="BG20" i="4" s="1"/>
  <c r="R20" i="4"/>
  <c r="S20" i="4"/>
  <c r="M21" i="4"/>
  <c r="P21" i="4"/>
  <c r="Q21" i="4"/>
  <c r="T21" i="4" s="1"/>
  <c r="BG21" i="4" s="1"/>
  <c r="R21" i="4"/>
  <c r="S21" i="4"/>
  <c r="M22" i="4"/>
  <c r="P22" i="4"/>
  <c r="Q22" i="4" s="1"/>
  <c r="T22" i="4" s="1"/>
  <c r="BG22" i="4" s="1"/>
  <c r="R22" i="4"/>
  <c r="S22" i="4"/>
  <c r="M23" i="4"/>
  <c r="P23" i="4"/>
  <c r="Q23" i="4"/>
  <c r="T23" i="4" s="1"/>
  <c r="BG23" i="4" s="1"/>
  <c r="R23" i="4"/>
  <c r="S23" i="4"/>
  <c r="M24" i="4"/>
  <c r="P24" i="4"/>
  <c r="Q24" i="4" s="1"/>
  <c r="T24" i="4" s="1"/>
  <c r="BG24" i="4" s="1"/>
  <c r="R24" i="4"/>
  <c r="S24" i="4"/>
  <c r="M25" i="4"/>
  <c r="P25" i="4"/>
  <c r="Q25" i="4"/>
  <c r="T25" i="4" s="1"/>
  <c r="BG25" i="4" s="1"/>
  <c r="R25" i="4"/>
  <c r="S25" i="4"/>
  <c r="M26" i="4"/>
  <c r="P26" i="4"/>
  <c r="Q26" i="4" s="1"/>
  <c r="T26" i="4" s="1"/>
  <c r="BG26" i="4" s="1"/>
  <c r="R26" i="4"/>
  <c r="S26" i="4"/>
  <c r="M27" i="4"/>
  <c r="P27" i="4"/>
  <c r="Q27" i="4"/>
  <c r="T27" i="4" s="1"/>
  <c r="BG27" i="4" s="1"/>
  <c r="R27" i="4"/>
  <c r="S27" i="4"/>
  <c r="M28" i="4"/>
  <c r="P28" i="4"/>
  <c r="Q28" i="4" s="1"/>
  <c r="T28" i="4" s="1"/>
  <c r="BG28" i="4" s="1"/>
  <c r="AN28" i="4" s="1"/>
  <c r="R28" i="4"/>
  <c r="S28" i="4"/>
  <c r="M29" i="4"/>
  <c r="P29" i="4"/>
  <c r="Q29" i="4"/>
  <c r="T29" i="4" s="1"/>
  <c r="BG29" i="4" s="1"/>
  <c r="R29" i="4"/>
  <c r="S29" i="4"/>
  <c r="M30" i="4"/>
  <c r="P30" i="4"/>
  <c r="Q30" i="4" s="1"/>
  <c r="T30" i="4" s="1"/>
  <c r="BG30" i="4" s="1"/>
  <c r="AN30" i="4" s="1"/>
  <c r="R30" i="4"/>
  <c r="S30" i="4"/>
  <c r="X30" i="4"/>
  <c r="Y30" i="4" s="1"/>
  <c r="AP30" i="4" s="1"/>
  <c r="BI30" i="4" s="1"/>
  <c r="M31" i="4"/>
  <c r="P31" i="4"/>
  <c r="Q31" i="4"/>
  <c r="T31" i="4" s="1"/>
  <c r="R31" i="4"/>
  <c r="S31" i="4"/>
  <c r="BG31" i="4"/>
  <c r="M32" i="4"/>
  <c r="P32" i="4"/>
  <c r="Q32" i="4" s="1"/>
  <c r="T32" i="4" s="1"/>
  <c r="BG32" i="4" s="1"/>
  <c r="AN32" i="4" s="1"/>
  <c r="R32" i="4"/>
  <c r="S32" i="4"/>
  <c r="X32" i="4"/>
  <c r="Y32" i="4" s="1"/>
  <c r="AP32" i="4" s="1"/>
  <c r="BI32" i="4"/>
  <c r="M33" i="4"/>
  <c r="P33" i="4"/>
  <c r="Q33" i="4"/>
  <c r="T33" i="4" s="1"/>
  <c r="R33" i="4"/>
  <c r="S33" i="4"/>
  <c r="BG33" i="4"/>
  <c r="M34" i="4"/>
  <c r="P34" i="4"/>
  <c r="Q34" i="4" s="1"/>
  <c r="T34" i="4" s="1"/>
  <c r="BG34" i="4" s="1"/>
  <c r="AN34" i="4" s="1"/>
  <c r="R34" i="4"/>
  <c r="S34" i="4"/>
  <c r="M35" i="4"/>
  <c r="P35" i="4"/>
  <c r="Q35" i="4"/>
  <c r="T35" i="4" s="1"/>
  <c r="BG35" i="4" s="1"/>
  <c r="R35" i="4"/>
  <c r="S35" i="4"/>
  <c r="M36" i="4"/>
  <c r="P36" i="4"/>
  <c r="Q36" i="4" s="1"/>
  <c r="T36" i="4" s="1"/>
  <c r="BG36" i="4" s="1"/>
  <c r="AN36" i="4" s="1"/>
  <c r="R36" i="4"/>
  <c r="S36" i="4"/>
  <c r="X36" i="4"/>
  <c r="Y36" i="4" s="1"/>
  <c r="AP36" i="4" s="1"/>
  <c r="BI36" i="4"/>
  <c r="M37" i="4"/>
  <c r="P37" i="4"/>
  <c r="Q37" i="4"/>
  <c r="T37" i="4" s="1"/>
  <c r="R37" i="4"/>
  <c r="S37" i="4"/>
  <c r="BG37" i="4"/>
  <c r="M38" i="4"/>
  <c r="P38" i="4"/>
  <c r="Q38" i="4" s="1"/>
  <c r="T38" i="4" s="1"/>
  <c r="BG38" i="4" s="1"/>
  <c r="AN38" i="4" s="1"/>
  <c r="R38" i="4"/>
  <c r="S38" i="4"/>
  <c r="X38" i="4"/>
  <c r="Y38" i="4" s="1"/>
  <c r="AP38" i="4"/>
  <c r="BI38" i="4"/>
  <c r="M39" i="4"/>
  <c r="P39" i="4"/>
  <c r="Q39" i="4"/>
  <c r="R39" i="4"/>
  <c r="S39" i="4"/>
  <c r="T39" i="4"/>
  <c r="BG39" i="4"/>
  <c r="M40" i="4"/>
  <c r="P40" i="4"/>
  <c r="Q40" i="4" s="1"/>
  <c r="T40" i="4" s="1"/>
  <c r="BG40" i="4" s="1"/>
  <c r="X40" i="4" s="1"/>
  <c r="Y40" i="4" s="1"/>
  <c r="S40" i="4"/>
  <c r="M41" i="4"/>
  <c r="P41" i="4"/>
  <c r="Q41" i="4"/>
  <c r="R41" i="4"/>
  <c r="S41" i="4"/>
  <c r="T41" i="4"/>
  <c r="Y41" i="4"/>
  <c r="AN41" i="4"/>
  <c r="BG41" i="4"/>
  <c r="X41" i="4" s="1"/>
  <c r="M42" i="4"/>
  <c r="P42" i="4"/>
  <c r="Q42" i="4" s="1"/>
  <c r="T42" i="4" s="1"/>
  <c r="BG42" i="4" s="1"/>
  <c r="R42" i="4"/>
  <c r="S42" i="4"/>
  <c r="X42" i="4"/>
  <c r="Y42" i="4" s="1"/>
  <c r="AN42" i="4"/>
  <c r="AP42" i="4"/>
  <c r="BI42" i="4" s="1"/>
  <c r="M43" i="4"/>
  <c r="P43" i="4"/>
  <c r="Q43" i="4"/>
  <c r="R43" i="4"/>
  <c r="S43" i="4"/>
  <c r="T43" i="4"/>
  <c r="BG43" i="4"/>
  <c r="X43" i="4" s="1"/>
  <c r="Y43" i="4" s="1"/>
  <c r="M44" i="4"/>
  <c r="P44" i="4"/>
  <c r="Q44" i="4" s="1"/>
  <c r="T44" i="4" s="1"/>
  <c r="BG44" i="4" s="1"/>
  <c r="S44" i="4"/>
  <c r="X44" i="4"/>
  <c r="Y44" i="4" s="1"/>
  <c r="AP44" i="4" s="1"/>
  <c r="BI44" i="4" s="1"/>
  <c r="AN44" i="4"/>
  <c r="M45" i="4"/>
  <c r="P45" i="4"/>
  <c r="Q45" i="4"/>
  <c r="R45" i="4"/>
  <c r="S45" i="4"/>
  <c r="T45" i="4"/>
  <c r="BG45" i="4" s="1"/>
  <c r="M46" i="4"/>
  <c r="P46" i="4"/>
  <c r="Q46" i="4" s="1"/>
  <c r="T46" i="4" s="1"/>
  <c r="BG46" i="4" s="1"/>
  <c r="R46" i="4"/>
  <c r="S46" i="4"/>
  <c r="X46" i="4"/>
  <c r="Y46" i="4" s="1"/>
  <c r="AN46" i="4"/>
  <c r="AP46" i="4"/>
  <c r="BI46" i="4" s="1"/>
  <c r="M47" i="4"/>
  <c r="P47" i="4"/>
  <c r="Q47" i="4"/>
  <c r="R47" i="4"/>
  <c r="S47" i="4"/>
  <c r="T47" i="4"/>
  <c r="Y47" i="4"/>
  <c r="BG47" i="4"/>
  <c r="X47" i="4" s="1"/>
  <c r="M48" i="4"/>
  <c r="P48" i="4"/>
  <c r="Q48" i="4" s="1"/>
  <c r="T48" i="4" s="1"/>
  <c r="BG48" i="4" s="1"/>
  <c r="R48" i="4"/>
  <c r="S48" i="4"/>
  <c r="X48" i="4"/>
  <c r="Y48" i="4" s="1"/>
  <c r="AP48" i="4" s="1"/>
  <c r="BI48" i="4" s="1"/>
  <c r="AN48" i="4"/>
  <c r="M49" i="4"/>
  <c r="P49" i="4"/>
  <c r="Q49" i="4"/>
  <c r="R49" i="4"/>
  <c r="S49" i="4"/>
  <c r="T49" i="4"/>
  <c r="BG49" i="4" s="1"/>
  <c r="M50" i="4"/>
  <c r="P50" i="4"/>
  <c r="Q50" i="4" s="1"/>
  <c r="T50" i="4" s="1"/>
  <c r="BG50" i="4" s="1"/>
  <c r="AN50" i="4" s="1"/>
  <c r="R50" i="4"/>
  <c r="S50" i="4"/>
  <c r="X50" i="4"/>
  <c r="Y50" i="4" s="1"/>
  <c r="M51" i="4"/>
  <c r="P51" i="4"/>
  <c r="Q51" i="4"/>
  <c r="T51" i="4" s="1"/>
  <c r="BG51" i="4" s="1"/>
  <c r="R51" i="4"/>
  <c r="S51" i="4"/>
  <c r="M52" i="4"/>
  <c r="P52" i="4"/>
  <c r="Q52" i="4" s="1"/>
  <c r="T52" i="4" s="1"/>
  <c r="BG52" i="4" s="1"/>
  <c r="X52" i="4" s="1"/>
  <c r="Y52" i="4" s="1"/>
  <c r="S52" i="4"/>
  <c r="M53" i="4"/>
  <c r="P53" i="4"/>
  <c r="Q53" i="4"/>
  <c r="R53" i="4"/>
  <c r="S53" i="4"/>
  <c r="T53" i="4"/>
  <c r="BG53" i="4"/>
  <c r="X53" i="4" s="1"/>
  <c r="Y53" i="4" s="1"/>
  <c r="M54" i="4"/>
  <c r="P54" i="4"/>
  <c r="Q54" i="4" s="1"/>
  <c r="R54" i="4"/>
  <c r="S54" i="4"/>
  <c r="T54" i="4"/>
  <c r="BG54" i="4" s="1"/>
  <c r="AN54" i="4" s="1"/>
  <c r="X54" i="4"/>
  <c r="Y54" i="4"/>
  <c r="AP54" i="4"/>
  <c r="BI54" i="4" s="1"/>
  <c r="M55" i="4"/>
  <c r="P55" i="4"/>
  <c r="Q55" i="4"/>
  <c r="T55" i="4" s="1"/>
  <c r="BG55" i="4" s="1"/>
  <c r="R55" i="4"/>
  <c r="S55" i="4"/>
  <c r="M56" i="4"/>
  <c r="P56" i="4"/>
  <c r="Q56" i="4" s="1"/>
  <c r="T56" i="4" s="1"/>
  <c r="BG56" i="4" s="1"/>
  <c r="S56" i="4"/>
  <c r="M57" i="4"/>
  <c r="P57" i="4"/>
  <c r="S57" i="4"/>
  <c r="M58" i="4"/>
  <c r="P58" i="4"/>
  <c r="Q58" i="4" s="1"/>
  <c r="R58" i="4"/>
  <c r="S58" i="4"/>
  <c r="T58" i="4"/>
  <c r="BG58" i="4" s="1"/>
  <c r="AN58" i="4" s="1"/>
  <c r="M59" i="4"/>
  <c r="P59" i="4"/>
  <c r="R59" i="4" s="1"/>
  <c r="Q59" i="4"/>
  <c r="T59" i="4" s="1"/>
  <c r="BG59" i="4" s="1"/>
  <c r="S59" i="4"/>
  <c r="M60" i="4"/>
  <c r="P60" i="4"/>
  <c r="S60" i="4"/>
  <c r="M61" i="4"/>
  <c r="P61" i="4"/>
  <c r="Q61" i="4" s="1"/>
  <c r="T61" i="4" s="1"/>
  <c r="BG61" i="4" s="1"/>
  <c r="X61" i="4" s="1"/>
  <c r="Y61" i="4" s="1"/>
  <c r="S61" i="4"/>
  <c r="M62" i="4"/>
  <c r="P62" i="4"/>
  <c r="Q62" i="4" s="1"/>
  <c r="R62" i="4"/>
  <c r="S62" i="4"/>
  <c r="T62" i="4"/>
  <c r="BG62" i="4" s="1"/>
  <c r="M63" i="4"/>
  <c r="P63" i="4"/>
  <c r="S63" i="4"/>
  <c r="M64" i="4"/>
  <c r="P64" i="4"/>
  <c r="Q64" i="4"/>
  <c r="R64" i="4"/>
  <c r="S64" i="4"/>
  <c r="T64" i="4"/>
  <c r="BG64" i="4" s="1"/>
  <c r="M65" i="4"/>
  <c r="P65" i="4"/>
  <c r="S65" i="4"/>
  <c r="M66" i="4"/>
  <c r="P66" i="4"/>
  <c r="Q66" i="4"/>
  <c r="R66" i="4"/>
  <c r="S66" i="4"/>
  <c r="T66" i="4"/>
  <c r="BG66" i="4" s="1"/>
  <c r="M67" i="4"/>
  <c r="P67" i="4"/>
  <c r="S67" i="4"/>
  <c r="M68" i="4"/>
  <c r="P68" i="4"/>
  <c r="Q68" i="4"/>
  <c r="R68" i="4"/>
  <c r="S68" i="4"/>
  <c r="T68" i="4"/>
  <c r="BG68" i="4" s="1"/>
  <c r="M69" i="4"/>
  <c r="P69" i="4"/>
  <c r="S69" i="4"/>
  <c r="M70" i="4"/>
  <c r="P70" i="4"/>
  <c r="Q70" i="4"/>
  <c r="R70" i="4"/>
  <c r="S70" i="4"/>
  <c r="T70" i="4"/>
  <c r="BG70" i="4" s="1"/>
  <c r="M71" i="4"/>
  <c r="P71" i="4"/>
  <c r="S71" i="4"/>
  <c r="M72" i="4"/>
  <c r="P72" i="4"/>
  <c r="Q72" i="4"/>
  <c r="R72" i="4"/>
  <c r="S72" i="4"/>
  <c r="T72" i="4"/>
  <c r="BG72" i="4" s="1"/>
  <c r="M73" i="4"/>
  <c r="P73" i="4"/>
  <c r="S73" i="4"/>
  <c r="M74" i="4"/>
  <c r="P74" i="4"/>
  <c r="Q74" i="4"/>
  <c r="R74" i="4"/>
  <c r="S74" i="4"/>
  <c r="T74" i="4"/>
  <c r="BG74" i="4" s="1"/>
  <c r="M75" i="4"/>
  <c r="P75" i="4"/>
  <c r="S75" i="4"/>
  <c r="M76" i="4"/>
  <c r="P76" i="4"/>
  <c r="Q76" i="4"/>
  <c r="R76" i="4"/>
  <c r="S76" i="4"/>
  <c r="T76" i="4"/>
  <c r="BG76" i="4" s="1"/>
  <c r="M77" i="4"/>
  <c r="P77" i="4"/>
  <c r="S77" i="4"/>
  <c r="M78" i="4"/>
  <c r="P78" i="4"/>
  <c r="Q78" i="4"/>
  <c r="R78" i="4"/>
  <c r="S78" i="4"/>
  <c r="T78" i="4"/>
  <c r="BG78" i="4" s="1"/>
  <c r="M79" i="4"/>
  <c r="P79" i="4"/>
  <c r="S79" i="4"/>
  <c r="M80" i="4"/>
  <c r="P80" i="4"/>
  <c r="Q80" i="4"/>
  <c r="R80" i="4"/>
  <c r="S80" i="4"/>
  <c r="T80" i="4"/>
  <c r="BG80" i="4" s="1"/>
  <c r="M81" i="4"/>
  <c r="P81" i="4"/>
  <c r="S81" i="4"/>
  <c r="M82" i="4"/>
  <c r="P82" i="4"/>
  <c r="Q82" i="4"/>
  <c r="R82" i="4"/>
  <c r="S82" i="4"/>
  <c r="T82" i="4"/>
  <c r="BG82" i="4" s="1"/>
  <c r="M83" i="4"/>
  <c r="P83" i="4"/>
  <c r="S83" i="4"/>
  <c r="M84" i="4"/>
  <c r="P84" i="4"/>
  <c r="Q84" i="4"/>
  <c r="R84" i="4"/>
  <c r="S84" i="4"/>
  <c r="T84" i="4"/>
  <c r="BG84" i="4" s="1"/>
  <c r="M85" i="4"/>
  <c r="P85" i="4"/>
  <c r="S85" i="4"/>
  <c r="M86" i="4"/>
  <c r="P86" i="4"/>
  <c r="Q86" i="4"/>
  <c r="R86" i="4"/>
  <c r="S86" i="4"/>
  <c r="T86" i="4"/>
  <c r="BG86" i="4" s="1"/>
  <c r="M87" i="4"/>
  <c r="P87" i="4"/>
  <c r="S87" i="4"/>
  <c r="M88" i="4"/>
  <c r="P88" i="4"/>
  <c r="Q88" i="4"/>
  <c r="R88" i="4"/>
  <c r="S88" i="4"/>
  <c r="T88" i="4"/>
  <c r="BG88" i="4" s="1"/>
  <c r="M89" i="4"/>
  <c r="P89" i="4"/>
  <c r="S89" i="4"/>
  <c r="M90" i="4"/>
  <c r="P90" i="4"/>
  <c r="Q90" i="4"/>
  <c r="R90" i="4"/>
  <c r="S90" i="4"/>
  <c r="T90" i="4"/>
  <c r="BG90" i="4" s="1"/>
  <c r="M91" i="4"/>
  <c r="P91" i="4"/>
  <c r="S91" i="4"/>
  <c r="M92" i="4"/>
  <c r="P92" i="4"/>
  <c r="Q92" i="4"/>
  <c r="R92" i="4"/>
  <c r="S92" i="4"/>
  <c r="T92" i="4"/>
  <c r="BG92" i="4" s="1"/>
  <c r="M93" i="4"/>
  <c r="P93" i="4"/>
  <c r="S93" i="4"/>
  <c r="M94" i="4"/>
  <c r="P94" i="4"/>
  <c r="Q94" i="4"/>
  <c r="R94" i="4"/>
  <c r="S94" i="4"/>
  <c r="T94" i="4"/>
  <c r="BG94" i="4" s="1"/>
  <c r="M95" i="4"/>
  <c r="P95" i="4"/>
  <c r="S95" i="4"/>
  <c r="M96" i="4"/>
  <c r="P96" i="4"/>
  <c r="Q96" i="4"/>
  <c r="R96" i="4"/>
  <c r="S96" i="4"/>
  <c r="T96" i="4"/>
  <c r="BG96" i="4" s="1"/>
  <c r="M97" i="4"/>
  <c r="P97" i="4"/>
  <c r="S97" i="4"/>
  <c r="M98" i="4"/>
  <c r="P98" i="4"/>
  <c r="Q98" i="4"/>
  <c r="R98" i="4"/>
  <c r="S98" i="4"/>
  <c r="T98" i="4"/>
  <c r="BG98" i="4" s="1"/>
  <c r="M99" i="4"/>
  <c r="P99" i="4"/>
  <c r="S99" i="4"/>
  <c r="A1" i="3"/>
  <c r="D1" i="3"/>
  <c r="O1" i="3"/>
  <c r="M5" i="3"/>
  <c r="P5" i="3"/>
  <c r="Q5" i="3" s="1"/>
  <c r="S5" i="3"/>
  <c r="Y5" i="3"/>
  <c r="M6" i="3"/>
  <c r="P6" i="3"/>
  <c r="Q6" i="3" s="1"/>
  <c r="S6" i="3"/>
  <c r="Y6" i="3"/>
  <c r="M7" i="3"/>
  <c r="P7" i="3"/>
  <c r="Q7" i="3" s="1"/>
  <c r="S7" i="3"/>
  <c r="Y7" i="3"/>
  <c r="M8" i="3"/>
  <c r="P8" i="3"/>
  <c r="Q8" i="3" s="1"/>
  <c r="T8" i="3" s="1"/>
  <c r="BG8" i="3" s="1"/>
  <c r="AN8" i="3" s="1"/>
  <c r="R8" i="3"/>
  <c r="S8" i="3"/>
  <c r="Y8" i="3"/>
  <c r="M9" i="3"/>
  <c r="P9" i="3"/>
  <c r="Q9" i="3" s="1"/>
  <c r="T9" i="3" s="1"/>
  <c r="BG9" i="3" s="1"/>
  <c r="AN9" i="3" s="1"/>
  <c r="AP9" i="3" s="1"/>
  <c r="BI9" i="3" s="1"/>
  <c r="R9" i="3"/>
  <c r="S9" i="3"/>
  <c r="Y9" i="3"/>
  <c r="M10" i="3"/>
  <c r="P10" i="3"/>
  <c r="Q10" i="3" s="1"/>
  <c r="T10" i="3" s="1"/>
  <c r="BG10" i="3" s="1"/>
  <c r="AN10" i="3" s="1"/>
  <c r="AP10" i="3" s="1"/>
  <c r="BI10" i="3" s="1"/>
  <c r="R10" i="3"/>
  <c r="S10" i="3"/>
  <c r="Y10" i="3"/>
  <c r="M11" i="3"/>
  <c r="P11" i="3"/>
  <c r="R11" i="3" s="1"/>
  <c r="Q11" i="3"/>
  <c r="S11" i="3"/>
  <c r="Y11" i="3"/>
  <c r="M12" i="3"/>
  <c r="P12" i="3"/>
  <c r="Q12" i="3"/>
  <c r="T12" i="3" s="1"/>
  <c r="BG12" i="3" s="1"/>
  <c r="AN12" i="3" s="1"/>
  <c r="R12" i="3"/>
  <c r="S12" i="3"/>
  <c r="Y12" i="3"/>
  <c r="AP12" i="3" s="1"/>
  <c r="BI12" i="3" s="1"/>
  <c r="M13" i="3"/>
  <c r="P13" i="3"/>
  <c r="S13" i="3"/>
  <c r="Y13" i="3"/>
  <c r="M14" i="3"/>
  <c r="P14" i="3"/>
  <c r="Q14" i="3" s="1"/>
  <c r="S14" i="3"/>
  <c r="Y14" i="3"/>
  <c r="M15" i="3"/>
  <c r="P15" i="3"/>
  <c r="Q15" i="3" s="1"/>
  <c r="R15" i="3"/>
  <c r="S15" i="3"/>
  <c r="Y15" i="3"/>
  <c r="M16" i="3"/>
  <c r="P16" i="3"/>
  <c r="Q16" i="3"/>
  <c r="T16" i="3" s="1"/>
  <c r="BG16" i="3" s="1"/>
  <c r="AN16" i="3" s="1"/>
  <c r="R16" i="3"/>
  <c r="S16" i="3"/>
  <c r="Y16" i="3"/>
  <c r="AP16" i="3"/>
  <c r="BI16" i="3" s="1"/>
  <c r="M17" i="3"/>
  <c r="P17" i="3"/>
  <c r="Q17" i="3" s="1"/>
  <c r="T17" i="3" s="1"/>
  <c r="BG17" i="3" s="1"/>
  <c r="AN17" i="3" s="1"/>
  <c r="AP17" i="3" s="1"/>
  <c r="BI17" i="3" s="1"/>
  <c r="R17" i="3"/>
  <c r="S17" i="3"/>
  <c r="Y17" i="3"/>
  <c r="M18" i="3"/>
  <c r="P18" i="3"/>
  <c r="R18" i="3" s="1"/>
  <c r="Q18" i="3"/>
  <c r="S18" i="3"/>
  <c r="Y18" i="3"/>
  <c r="M19" i="3"/>
  <c r="P19" i="3"/>
  <c r="R19" i="3" s="1"/>
  <c r="Q19" i="3"/>
  <c r="T19" i="3" s="1"/>
  <c r="BG19" i="3" s="1"/>
  <c r="S19" i="3"/>
  <c r="Y19" i="3"/>
  <c r="AN19" i="3"/>
  <c r="M20" i="3"/>
  <c r="P20" i="3"/>
  <c r="Q20" i="3"/>
  <c r="T20" i="3" s="1"/>
  <c r="BG20" i="3" s="1"/>
  <c r="R20" i="3"/>
  <c r="S20" i="3"/>
  <c r="Y20" i="3"/>
  <c r="AN20" i="3"/>
  <c r="M21" i="3"/>
  <c r="P21" i="3"/>
  <c r="S21" i="3"/>
  <c r="Y21" i="3"/>
  <c r="M22" i="3"/>
  <c r="P22" i="3"/>
  <c r="S22" i="3"/>
  <c r="Y22" i="3"/>
  <c r="M23" i="3"/>
  <c r="P23" i="3"/>
  <c r="Q23" i="3" s="1"/>
  <c r="S23" i="3"/>
  <c r="Y23" i="3"/>
  <c r="M24" i="3"/>
  <c r="P24" i="3"/>
  <c r="Q24" i="3"/>
  <c r="R24" i="3"/>
  <c r="S24" i="3"/>
  <c r="Y24" i="3"/>
  <c r="M25" i="3"/>
  <c r="P25" i="3"/>
  <c r="Q25" i="3" s="1"/>
  <c r="R25" i="3"/>
  <c r="S25" i="3"/>
  <c r="T25" i="3"/>
  <c r="BG25" i="3" s="1"/>
  <c r="AN25" i="3" s="1"/>
  <c r="Y25" i="3"/>
  <c r="AP25" i="3"/>
  <c r="BI25" i="3" s="1"/>
  <c r="M26" i="3"/>
  <c r="P26" i="3"/>
  <c r="R26" i="3" s="1"/>
  <c r="Q26" i="3"/>
  <c r="S26" i="3"/>
  <c r="T26" i="3"/>
  <c r="BG26" i="3" s="1"/>
  <c r="Y26" i="3"/>
  <c r="M27" i="3"/>
  <c r="P27" i="3"/>
  <c r="R27" i="3" s="1"/>
  <c r="Q27" i="3"/>
  <c r="T27" i="3" s="1"/>
  <c r="BG27" i="3" s="1"/>
  <c r="AN27" i="3" s="1"/>
  <c r="S27" i="3"/>
  <c r="Y27" i="3"/>
  <c r="M28" i="3"/>
  <c r="P28" i="3"/>
  <c r="Q28" i="3"/>
  <c r="T28" i="3" s="1"/>
  <c r="BG28" i="3" s="1"/>
  <c r="R28" i="3"/>
  <c r="S28" i="3"/>
  <c r="Y28" i="3"/>
  <c r="AN28" i="3"/>
  <c r="M29" i="3"/>
  <c r="P29" i="3"/>
  <c r="Q29" i="3" s="1"/>
  <c r="S29" i="3"/>
  <c r="Y29" i="3"/>
  <c r="M30" i="3"/>
  <c r="P30" i="3"/>
  <c r="S30" i="3"/>
  <c r="Y30" i="3"/>
  <c r="M31" i="3"/>
  <c r="P31" i="3"/>
  <c r="Q31" i="3" s="1"/>
  <c r="S31" i="3"/>
  <c r="Y31" i="3"/>
  <c r="M32" i="3"/>
  <c r="P32" i="3"/>
  <c r="Q32" i="3"/>
  <c r="T32" i="3" s="1"/>
  <c r="BG32" i="3" s="1"/>
  <c r="AN32" i="3" s="1"/>
  <c r="R32" i="3"/>
  <c r="S32" i="3"/>
  <c r="Y32" i="3"/>
  <c r="AP32" i="3" s="1"/>
  <c r="BI32" i="3" s="1"/>
  <c r="M33" i="3"/>
  <c r="P33" i="3"/>
  <c r="Q33" i="3" s="1"/>
  <c r="R33" i="3"/>
  <c r="T33" i="3" s="1"/>
  <c r="BG33" i="3" s="1"/>
  <c r="AN33" i="3" s="1"/>
  <c r="AP33" i="3" s="1"/>
  <c r="BI33" i="3" s="1"/>
  <c r="S33" i="3"/>
  <c r="Y33" i="3"/>
  <c r="M34" i="3"/>
  <c r="P34" i="3"/>
  <c r="R34" i="3" s="1"/>
  <c r="Q34" i="3"/>
  <c r="T34" i="3" s="1"/>
  <c r="BG34" i="3" s="1"/>
  <c r="AN34" i="3" s="1"/>
  <c r="S34" i="3"/>
  <c r="Y34" i="3"/>
  <c r="M35" i="3"/>
  <c r="P35" i="3"/>
  <c r="Q35" i="3"/>
  <c r="T35" i="3" s="1"/>
  <c r="BG35" i="3" s="1"/>
  <c r="AN35" i="3" s="1"/>
  <c r="R35" i="3"/>
  <c r="S35" i="3"/>
  <c r="Y35" i="3"/>
  <c r="M36" i="3"/>
  <c r="AN36" i="3" s="1"/>
  <c r="P36" i="3"/>
  <c r="Q36" i="3"/>
  <c r="T36" i="3" s="1"/>
  <c r="BG36" i="3" s="1"/>
  <c r="R36" i="3"/>
  <c r="S36" i="3"/>
  <c r="Y36" i="3"/>
  <c r="AP36" i="3" s="1"/>
  <c r="BI36" i="3" s="1"/>
  <c r="M37" i="3"/>
  <c r="P37" i="3"/>
  <c r="Q37" i="3" s="1"/>
  <c r="R37" i="3"/>
  <c r="T37" i="3" s="1"/>
  <c r="BG37" i="3" s="1"/>
  <c r="S37" i="3"/>
  <c r="M38" i="3"/>
  <c r="P38" i="3"/>
  <c r="Q38" i="3" s="1"/>
  <c r="S38" i="3"/>
  <c r="M39" i="3"/>
  <c r="P39" i="3"/>
  <c r="Q39" i="3" s="1"/>
  <c r="T39" i="3" s="1"/>
  <c r="BG39" i="3" s="1"/>
  <c r="R39" i="3"/>
  <c r="S39" i="3"/>
  <c r="M40" i="3"/>
  <c r="P40" i="3"/>
  <c r="Q40" i="3" s="1"/>
  <c r="R40" i="3"/>
  <c r="S40" i="3"/>
  <c r="T40" i="3"/>
  <c r="BG40" i="3" s="1"/>
  <c r="X40" i="3" s="1"/>
  <c r="Y40" i="3" s="1"/>
  <c r="M41" i="3"/>
  <c r="P41" i="3"/>
  <c r="Q41" i="3" s="1"/>
  <c r="T41" i="3" s="1"/>
  <c r="BG41" i="3" s="1"/>
  <c r="S41" i="3"/>
  <c r="M42" i="3"/>
  <c r="P42" i="3"/>
  <c r="Q42" i="3" s="1"/>
  <c r="R42" i="3"/>
  <c r="S42" i="3"/>
  <c r="T42" i="3"/>
  <c r="BG42" i="3" s="1"/>
  <c r="X42" i="3" s="1"/>
  <c r="Y42" i="3"/>
  <c r="AN42" i="3"/>
  <c r="AP42" i="3" s="1"/>
  <c r="BI42" i="3" s="1"/>
  <c r="M43" i="3"/>
  <c r="P43" i="3"/>
  <c r="Q43" i="3" s="1"/>
  <c r="S43" i="3"/>
  <c r="T43" i="3"/>
  <c r="BG43" i="3" s="1"/>
  <c r="X43" i="3" s="1"/>
  <c r="Y43" i="3"/>
  <c r="AP43" i="3" s="1"/>
  <c r="BI43" i="3" s="1"/>
  <c r="AN43" i="3"/>
  <c r="M44" i="3"/>
  <c r="P44" i="3"/>
  <c r="Q44" i="3" s="1"/>
  <c r="S44" i="3"/>
  <c r="T44" i="3"/>
  <c r="BG44" i="3" s="1"/>
  <c r="X44" i="3" s="1"/>
  <c r="Y44" i="3" s="1"/>
  <c r="M45" i="3"/>
  <c r="P45" i="3"/>
  <c r="Q45" i="3" s="1"/>
  <c r="R45" i="3"/>
  <c r="S45" i="3"/>
  <c r="T45" i="3"/>
  <c r="BG45" i="3" s="1"/>
  <c r="X45" i="3" s="1"/>
  <c r="Y45" i="3" s="1"/>
  <c r="M46" i="3"/>
  <c r="P46" i="3"/>
  <c r="Q46" i="3" s="1"/>
  <c r="T46" i="3" s="1"/>
  <c r="BG46" i="3" s="1"/>
  <c r="R46" i="3"/>
  <c r="S46" i="3"/>
  <c r="M47" i="3"/>
  <c r="P47" i="3"/>
  <c r="S47" i="3"/>
  <c r="M48" i="3"/>
  <c r="P48" i="3"/>
  <c r="Q48" i="3" s="1"/>
  <c r="T48" i="3" s="1"/>
  <c r="BG48" i="3" s="1"/>
  <c r="S48" i="3"/>
  <c r="M49" i="3"/>
  <c r="P49" i="3"/>
  <c r="Q49" i="3" s="1"/>
  <c r="T49" i="3" s="1"/>
  <c r="BG49" i="3" s="1"/>
  <c r="S49" i="3"/>
  <c r="M50" i="3"/>
  <c r="P50" i="3"/>
  <c r="Q50" i="3" s="1"/>
  <c r="T50" i="3" s="1"/>
  <c r="BG50" i="3" s="1"/>
  <c r="S50" i="3"/>
  <c r="M51" i="3"/>
  <c r="P51" i="3"/>
  <c r="Q51" i="3" s="1"/>
  <c r="R51" i="3"/>
  <c r="S51" i="3"/>
  <c r="T51" i="3"/>
  <c r="BG51" i="3" s="1"/>
  <c r="X51" i="3" s="1"/>
  <c r="Y51" i="3"/>
  <c r="AP51" i="3" s="1"/>
  <c r="BI51" i="3" s="1"/>
  <c r="AN51" i="3"/>
  <c r="M52" i="3"/>
  <c r="P52" i="3"/>
  <c r="Q52" i="3" s="1"/>
  <c r="S52" i="3"/>
  <c r="T52" i="3"/>
  <c r="BG52" i="3" s="1"/>
  <c r="M53" i="3"/>
  <c r="P53" i="3"/>
  <c r="Q53" i="3" s="1"/>
  <c r="R53" i="3"/>
  <c r="S53" i="3"/>
  <c r="T53" i="3"/>
  <c r="BG53" i="3" s="1"/>
  <c r="X53" i="3" s="1"/>
  <c r="Y53" i="3" s="1"/>
  <c r="M54" i="3"/>
  <c r="P54" i="3"/>
  <c r="Q54" i="3" s="1"/>
  <c r="T54" i="3" s="1"/>
  <c r="BG54" i="3" s="1"/>
  <c r="R54" i="3"/>
  <c r="S54" i="3"/>
  <c r="M55" i="3"/>
  <c r="P55" i="3"/>
  <c r="S55" i="3"/>
  <c r="M56" i="3"/>
  <c r="P56" i="3"/>
  <c r="Q56" i="3" s="1"/>
  <c r="T56" i="3" s="1"/>
  <c r="BG56" i="3" s="1"/>
  <c r="S56" i="3"/>
  <c r="M57" i="3"/>
  <c r="P57" i="3"/>
  <c r="Q57" i="3" s="1"/>
  <c r="T57" i="3" s="1"/>
  <c r="BG57" i="3" s="1"/>
  <c r="R57" i="3"/>
  <c r="S57" i="3"/>
  <c r="M58" i="3"/>
  <c r="P58" i="3"/>
  <c r="Q58" i="3" s="1"/>
  <c r="T58" i="3" s="1"/>
  <c r="BG58" i="3" s="1"/>
  <c r="S58" i="3"/>
  <c r="M59" i="3"/>
  <c r="P59" i="3"/>
  <c r="Q59" i="3" s="1"/>
  <c r="R59" i="3"/>
  <c r="S59" i="3"/>
  <c r="T59" i="3"/>
  <c r="BG59" i="3" s="1"/>
  <c r="X59" i="3" s="1"/>
  <c r="Y59" i="3"/>
  <c r="AP59" i="3" s="1"/>
  <c r="BI59" i="3" s="1"/>
  <c r="AN59" i="3"/>
  <c r="M60" i="3"/>
  <c r="P60" i="3"/>
  <c r="Q60" i="3" s="1"/>
  <c r="S60" i="3"/>
  <c r="T60" i="3"/>
  <c r="BG60" i="3" s="1"/>
  <c r="M61" i="3"/>
  <c r="P61" i="3"/>
  <c r="Q61" i="3" s="1"/>
  <c r="R61" i="3"/>
  <c r="S61" i="3"/>
  <c r="T61" i="3"/>
  <c r="BG61" i="3" s="1"/>
  <c r="X61" i="3" s="1"/>
  <c r="Y61" i="3" s="1"/>
  <c r="M62" i="3"/>
  <c r="P62" i="3"/>
  <c r="Q62" i="3" s="1"/>
  <c r="T62" i="3" s="1"/>
  <c r="BG62" i="3" s="1"/>
  <c r="R62" i="3"/>
  <c r="S62" i="3"/>
  <c r="M63" i="3"/>
  <c r="P63" i="3"/>
  <c r="S63" i="3"/>
  <c r="M64" i="3"/>
  <c r="P64" i="3"/>
  <c r="Q64" i="3" s="1"/>
  <c r="T64" i="3" s="1"/>
  <c r="BG64" i="3" s="1"/>
  <c r="S64" i="3"/>
  <c r="M65" i="3"/>
  <c r="P65" i="3"/>
  <c r="Q65" i="3" s="1"/>
  <c r="T65" i="3" s="1"/>
  <c r="BG65" i="3" s="1"/>
  <c r="R65" i="3"/>
  <c r="S65" i="3"/>
  <c r="M66" i="3"/>
  <c r="P66" i="3"/>
  <c r="Q66" i="3" s="1"/>
  <c r="T66" i="3" s="1"/>
  <c r="BG66" i="3" s="1"/>
  <c r="S66" i="3"/>
  <c r="M67" i="3"/>
  <c r="P67" i="3"/>
  <c r="Q67" i="3" s="1"/>
  <c r="R67" i="3"/>
  <c r="S67" i="3"/>
  <c r="T67" i="3"/>
  <c r="BG67" i="3" s="1"/>
  <c r="X67" i="3" s="1"/>
  <c r="Y67" i="3"/>
  <c r="AP67" i="3" s="1"/>
  <c r="BI67" i="3" s="1"/>
  <c r="AN67" i="3"/>
  <c r="M68" i="3"/>
  <c r="P68" i="3"/>
  <c r="Q68" i="3" s="1"/>
  <c r="S68" i="3"/>
  <c r="T68" i="3"/>
  <c r="BG68" i="3" s="1"/>
  <c r="M69" i="3"/>
  <c r="P69" i="3"/>
  <c r="Q69" i="3" s="1"/>
  <c r="R69" i="3"/>
  <c r="S69" i="3"/>
  <c r="T69" i="3"/>
  <c r="BG69" i="3" s="1"/>
  <c r="X69" i="3" s="1"/>
  <c r="Y69" i="3" s="1"/>
  <c r="M70" i="3"/>
  <c r="P70" i="3"/>
  <c r="Q70" i="3" s="1"/>
  <c r="T70" i="3" s="1"/>
  <c r="BG70" i="3" s="1"/>
  <c r="R70" i="3"/>
  <c r="S70" i="3"/>
  <c r="M71" i="3"/>
  <c r="P71" i="3"/>
  <c r="S71" i="3"/>
  <c r="M72" i="3"/>
  <c r="P72" i="3"/>
  <c r="Q72" i="3" s="1"/>
  <c r="T72" i="3" s="1"/>
  <c r="BG72" i="3" s="1"/>
  <c r="S72" i="3"/>
  <c r="M73" i="3"/>
  <c r="P73" i="3"/>
  <c r="Q73" i="3" s="1"/>
  <c r="R73" i="3"/>
  <c r="S73" i="3"/>
  <c r="T73" i="3"/>
  <c r="BG73" i="3" s="1"/>
  <c r="X73" i="3" s="1"/>
  <c r="Y73" i="3" s="1"/>
  <c r="AN73" i="3"/>
  <c r="AP73" i="3"/>
  <c r="BI73" i="3" s="1"/>
  <c r="M74" i="3"/>
  <c r="P74" i="3"/>
  <c r="Q74" i="3" s="1"/>
  <c r="T74" i="3" s="1"/>
  <c r="BG74" i="3" s="1"/>
  <c r="X74" i="3" s="1"/>
  <c r="Y74" i="3" s="1"/>
  <c r="S74" i="3"/>
  <c r="AN74" i="3"/>
  <c r="M75" i="3"/>
  <c r="P75" i="3"/>
  <c r="Q75" i="3" s="1"/>
  <c r="R75" i="3"/>
  <c r="S75" i="3"/>
  <c r="T75" i="3"/>
  <c r="BG75" i="3" s="1"/>
  <c r="AN75" i="3" s="1"/>
  <c r="X75" i="3"/>
  <c r="Y75" i="3" s="1"/>
  <c r="AP75" i="3" s="1"/>
  <c r="BI75" i="3" s="1"/>
  <c r="M76" i="3"/>
  <c r="P76" i="3"/>
  <c r="Q76" i="3"/>
  <c r="T76" i="3" s="1"/>
  <c r="R76" i="3"/>
  <c r="S76" i="3"/>
  <c r="BG76" i="3"/>
  <c r="M77" i="3"/>
  <c r="P77" i="3"/>
  <c r="Q77" i="3" s="1"/>
  <c r="T77" i="3" s="1"/>
  <c r="BG77" i="3" s="1"/>
  <c r="R77" i="3"/>
  <c r="S77" i="3"/>
  <c r="M78" i="3"/>
  <c r="P78" i="3"/>
  <c r="Q78" i="3"/>
  <c r="T78" i="3" s="1"/>
  <c r="BG78" i="3" s="1"/>
  <c r="R78" i="3"/>
  <c r="S78" i="3"/>
  <c r="M79" i="3"/>
  <c r="P79" i="3"/>
  <c r="Q79" i="3" s="1"/>
  <c r="T79" i="3" s="1"/>
  <c r="BG79" i="3" s="1"/>
  <c r="AN79" i="3" s="1"/>
  <c r="R79" i="3"/>
  <c r="S79" i="3"/>
  <c r="X79" i="3"/>
  <c r="Y79" i="3" s="1"/>
  <c r="AP79" i="3" s="1"/>
  <c r="BI79" i="3" s="1"/>
  <c r="M80" i="3"/>
  <c r="P80" i="3"/>
  <c r="Q80" i="3"/>
  <c r="T80" i="3" s="1"/>
  <c r="R80" i="3"/>
  <c r="S80" i="3"/>
  <c r="BG80" i="3"/>
  <c r="M81" i="3"/>
  <c r="P81" i="3"/>
  <c r="Q81" i="3" s="1"/>
  <c r="T81" i="3" s="1"/>
  <c r="BG81" i="3" s="1"/>
  <c r="AN81" i="3" s="1"/>
  <c r="R81" i="3"/>
  <c r="S81" i="3"/>
  <c r="X81" i="3"/>
  <c r="Y81" i="3" s="1"/>
  <c r="AP81" i="3" s="1"/>
  <c r="BI81" i="3" s="1"/>
  <c r="M82" i="3"/>
  <c r="P82" i="3"/>
  <c r="Q82" i="3"/>
  <c r="T82" i="3" s="1"/>
  <c r="BG82" i="3" s="1"/>
  <c r="R82" i="3"/>
  <c r="S82" i="3"/>
  <c r="M83" i="3"/>
  <c r="P83" i="3"/>
  <c r="Q83" i="3" s="1"/>
  <c r="T83" i="3" s="1"/>
  <c r="BG83" i="3" s="1"/>
  <c r="AN83" i="3" s="1"/>
  <c r="R83" i="3"/>
  <c r="S83" i="3"/>
  <c r="M84" i="3"/>
  <c r="P84" i="3"/>
  <c r="Q84" i="3"/>
  <c r="T84" i="3" s="1"/>
  <c r="R84" i="3"/>
  <c r="S84" i="3"/>
  <c r="BG84" i="3"/>
  <c r="M85" i="3"/>
  <c r="P85" i="3"/>
  <c r="Q85" i="3" s="1"/>
  <c r="T85" i="3" s="1"/>
  <c r="BG85" i="3" s="1"/>
  <c r="AN85" i="3" s="1"/>
  <c r="R85" i="3"/>
  <c r="S85" i="3"/>
  <c r="X85" i="3"/>
  <c r="Y85" i="3"/>
  <c r="AP85" i="3" s="1"/>
  <c r="BI85" i="3" s="1"/>
  <c r="M86" i="3"/>
  <c r="P86" i="3"/>
  <c r="Q86" i="3"/>
  <c r="T86" i="3" s="1"/>
  <c r="R86" i="3"/>
  <c r="S86" i="3"/>
  <c r="BG86" i="3"/>
  <c r="M87" i="3"/>
  <c r="P87" i="3"/>
  <c r="Q87" i="3" s="1"/>
  <c r="T87" i="3" s="1"/>
  <c r="BG87" i="3" s="1"/>
  <c r="R87" i="3"/>
  <c r="S87" i="3"/>
  <c r="M88" i="3"/>
  <c r="P88" i="3"/>
  <c r="Q88" i="3"/>
  <c r="T88" i="3" s="1"/>
  <c r="BG88" i="3" s="1"/>
  <c r="R88" i="3"/>
  <c r="S88" i="3"/>
  <c r="M89" i="3"/>
  <c r="P89" i="3"/>
  <c r="Q89" i="3" s="1"/>
  <c r="T89" i="3" s="1"/>
  <c r="BG89" i="3" s="1"/>
  <c r="AN89" i="3" s="1"/>
  <c r="R89" i="3"/>
  <c r="S89" i="3"/>
  <c r="X89" i="3"/>
  <c r="Y89" i="3" s="1"/>
  <c r="AP89" i="3" s="1"/>
  <c r="BI89" i="3" s="1"/>
  <c r="M90" i="3"/>
  <c r="P90" i="3"/>
  <c r="Q90" i="3"/>
  <c r="T90" i="3" s="1"/>
  <c r="R90" i="3"/>
  <c r="S90" i="3"/>
  <c r="BG90" i="3"/>
  <c r="M91" i="3"/>
  <c r="P91" i="3"/>
  <c r="Q91" i="3" s="1"/>
  <c r="R91" i="3"/>
  <c r="S91" i="3"/>
  <c r="T91" i="3"/>
  <c r="BG91" i="3" s="1"/>
  <c r="AN91" i="3" s="1"/>
  <c r="X91" i="3"/>
  <c r="Y91" i="3" s="1"/>
  <c r="AP91" i="3" s="1"/>
  <c r="BI91" i="3" s="1"/>
  <c r="M92" i="3"/>
  <c r="P92" i="3"/>
  <c r="R92" i="3" s="1"/>
  <c r="Q92" i="3"/>
  <c r="T92" i="3" s="1"/>
  <c r="S92" i="3"/>
  <c r="BG92" i="3"/>
  <c r="M93" i="3"/>
  <c r="P93" i="3"/>
  <c r="Q93" i="3" s="1"/>
  <c r="R93" i="3"/>
  <c r="S93" i="3"/>
  <c r="T93" i="3"/>
  <c r="BG93" i="3" s="1"/>
  <c r="AN93" i="3" s="1"/>
  <c r="X93" i="3"/>
  <c r="Y93" i="3"/>
  <c r="AP93" i="3" s="1"/>
  <c r="BI93" i="3" s="1"/>
  <c r="M94" i="3"/>
  <c r="P94" i="3"/>
  <c r="R94" i="3" s="1"/>
  <c r="Q94" i="3"/>
  <c r="T94" i="3" s="1"/>
  <c r="BG94" i="3" s="1"/>
  <c r="S94" i="3"/>
  <c r="M95" i="3"/>
  <c r="P95" i="3"/>
  <c r="Q95" i="3" s="1"/>
  <c r="R95" i="3"/>
  <c r="S95" i="3"/>
  <c r="T95" i="3"/>
  <c r="BG95" i="3" s="1"/>
  <c r="AN95" i="3" s="1"/>
  <c r="X95" i="3"/>
  <c r="Y95" i="3" s="1"/>
  <c r="AP95" i="3" s="1"/>
  <c r="BI95" i="3" s="1"/>
  <c r="M96" i="3"/>
  <c r="P96" i="3"/>
  <c r="S96" i="3"/>
  <c r="M97" i="3"/>
  <c r="P97" i="3"/>
  <c r="Q97" i="3" s="1"/>
  <c r="T97" i="3" s="1"/>
  <c r="BG97" i="3" s="1"/>
  <c r="R97" i="3"/>
  <c r="S97" i="3"/>
  <c r="M98" i="3"/>
  <c r="P98" i="3"/>
  <c r="S98" i="3"/>
  <c r="M99" i="3"/>
  <c r="P99" i="3"/>
  <c r="Q99" i="3" s="1"/>
  <c r="R99" i="3"/>
  <c r="S99" i="3"/>
  <c r="T99" i="3"/>
  <c r="BG99" i="3" s="1"/>
  <c r="AN99" i="3" s="1"/>
  <c r="X99" i="3"/>
  <c r="Y99" i="3"/>
  <c r="AP99" i="3" s="1"/>
  <c r="BI99" i="3" s="1"/>
  <c r="M100" i="3"/>
  <c r="P100" i="3"/>
  <c r="Q100" i="3"/>
  <c r="T100" i="3" s="1"/>
  <c r="BG100" i="3" s="1"/>
  <c r="R100" i="3"/>
  <c r="S100" i="3"/>
  <c r="M101" i="3"/>
  <c r="P101" i="3"/>
  <c r="S101" i="3"/>
  <c r="M102" i="3"/>
  <c r="P102" i="3"/>
  <c r="Q102" i="3"/>
  <c r="R102" i="3"/>
  <c r="S102" i="3"/>
  <c r="T102" i="3"/>
  <c r="BG102" i="3" s="1"/>
  <c r="X102" i="3" s="1"/>
  <c r="Y102" i="3"/>
  <c r="AN102" i="3"/>
  <c r="M103" i="3"/>
  <c r="P103" i="3"/>
  <c r="Q103" i="3" s="1"/>
  <c r="R103" i="3"/>
  <c r="S103" i="3"/>
  <c r="T103" i="3"/>
  <c r="BG103" i="3" s="1"/>
  <c r="M104" i="3"/>
  <c r="P104" i="3"/>
  <c r="R104" i="3" s="1"/>
  <c r="Q104" i="3"/>
  <c r="T104" i="3" s="1"/>
  <c r="S104" i="3"/>
  <c r="BG104" i="3"/>
  <c r="M105" i="3"/>
  <c r="P105" i="3"/>
  <c r="Q105" i="3" s="1"/>
  <c r="R105" i="3"/>
  <c r="S105" i="3"/>
  <c r="T105" i="3"/>
  <c r="BG105" i="3" s="1"/>
  <c r="X105" i="3"/>
  <c r="Y105" i="3"/>
  <c r="AP105" i="3" s="1"/>
  <c r="BI105" i="3" s="1"/>
  <c r="AN105" i="3"/>
  <c r="M106" i="3"/>
  <c r="P106" i="3"/>
  <c r="S106" i="3"/>
  <c r="M107" i="3"/>
  <c r="P107" i="3"/>
  <c r="S107" i="3"/>
  <c r="M108" i="3"/>
  <c r="P108" i="3"/>
  <c r="Q108" i="3" s="1"/>
  <c r="T108" i="3" s="1"/>
  <c r="BG108" i="3" s="1"/>
  <c r="X108" i="3" s="1"/>
  <c r="Y108" i="3" s="1"/>
  <c r="AP108" i="3" s="1"/>
  <c r="BI108" i="3" s="1"/>
  <c r="R108" i="3"/>
  <c r="S108" i="3"/>
  <c r="AN108" i="3"/>
  <c r="M109" i="3"/>
  <c r="P109" i="3"/>
  <c r="S109" i="3"/>
  <c r="M110" i="3"/>
  <c r="P110" i="3"/>
  <c r="Q110" i="3"/>
  <c r="T110" i="3" s="1"/>
  <c r="BG110" i="3" s="1"/>
  <c r="X110" i="3" s="1"/>
  <c r="Y110" i="3" s="1"/>
  <c r="AP110" i="3" s="1"/>
  <c r="R110" i="3"/>
  <c r="S110" i="3"/>
  <c r="AN110" i="3"/>
  <c r="BI110" i="3"/>
  <c r="M111" i="3"/>
  <c r="P111" i="3"/>
  <c r="Q111" i="3" s="1"/>
  <c r="T111" i="3" s="1"/>
  <c r="BG111" i="3" s="1"/>
  <c r="X111" i="3" s="1"/>
  <c r="Y111" i="3" s="1"/>
  <c r="R111" i="3"/>
  <c r="S111" i="3"/>
  <c r="M112" i="3"/>
  <c r="P112" i="3"/>
  <c r="Q112" i="3"/>
  <c r="T112" i="3" s="1"/>
  <c r="BG112" i="3" s="1"/>
  <c r="R112" i="3"/>
  <c r="S112" i="3"/>
  <c r="M113" i="3"/>
  <c r="P113" i="3"/>
  <c r="Q113" i="3" s="1"/>
  <c r="T113" i="3" s="1"/>
  <c r="BG113" i="3" s="1"/>
  <c r="X113" i="3" s="1"/>
  <c r="R113" i="3"/>
  <c r="S113" i="3"/>
  <c r="Y113" i="3"/>
  <c r="M114" i="3"/>
  <c r="P114" i="3"/>
  <c r="Q114" i="3"/>
  <c r="T114" i="3" s="1"/>
  <c r="BG114" i="3" s="1"/>
  <c r="X114" i="3" s="1"/>
  <c r="Y114" i="3" s="1"/>
  <c r="R114" i="3"/>
  <c r="S114" i="3"/>
  <c r="AN114" i="3"/>
  <c r="M115" i="3"/>
  <c r="P115" i="3"/>
  <c r="Q115" i="3" s="1"/>
  <c r="T115" i="3" s="1"/>
  <c r="BG115" i="3" s="1"/>
  <c r="X115" i="3" s="1"/>
  <c r="Y115" i="3" s="1"/>
  <c r="R115" i="3"/>
  <c r="S115" i="3"/>
  <c r="M116" i="3"/>
  <c r="P116" i="3"/>
  <c r="Q116" i="3"/>
  <c r="T116" i="3" s="1"/>
  <c r="BG116" i="3" s="1"/>
  <c r="X116" i="3" s="1"/>
  <c r="Y116" i="3" s="1"/>
  <c r="R116" i="3"/>
  <c r="S116" i="3"/>
  <c r="AN116" i="3"/>
  <c r="M117" i="3"/>
  <c r="P117" i="3"/>
  <c r="Q117" i="3" s="1"/>
  <c r="T117" i="3" s="1"/>
  <c r="BG117" i="3" s="1"/>
  <c r="R117" i="3"/>
  <c r="S117" i="3"/>
  <c r="M118" i="3"/>
  <c r="P118" i="3"/>
  <c r="Q118" i="3"/>
  <c r="T118" i="3" s="1"/>
  <c r="BG118" i="3" s="1"/>
  <c r="X118" i="3" s="1"/>
  <c r="Y118" i="3" s="1"/>
  <c r="R118" i="3"/>
  <c r="S118" i="3"/>
  <c r="M119" i="3"/>
  <c r="P119" i="3"/>
  <c r="Q119" i="3" s="1"/>
  <c r="T119" i="3" s="1"/>
  <c r="BG119" i="3" s="1"/>
  <c r="X119" i="3" s="1"/>
  <c r="R119" i="3"/>
  <c r="S119" i="3"/>
  <c r="Y119" i="3"/>
  <c r="M120" i="3"/>
  <c r="P120" i="3"/>
  <c r="Q120" i="3"/>
  <c r="T120" i="3" s="1"/>
  <c r="BG120" i="3" s="1"/>
  <c r="X120" i="3" s="1"/>
  <c r="Y120" i="3" s="1"/>
  <c r="R120" i="3"/>
  <c r="S120" i="3"/>
  <c r="M121" i="3"/>
  <c r="P121" i="3"/>
  <c r="Q121" i="3" s="1"/>
  <c r="T121" i="3" s="1"/>
  <c r="BG121" i="3" s="1"/>
  <c r="X121" i="3" s="1"/>
  <c r="R121" i="3"/>
  <c r="S121" i="3"/>
  <c r="Y121" i="3"/>
  <c r="AP121" i="3" s="1"/>
  <c r="BI121" i="3" s="1"/>
  <c r="AN121" i="3"/>
  <c r="M122" i="3"/>
  <c r="P122" i="3"/>
  <c r="Q122" i="3"/>
  <c r="T122" i="3" s="1"/>
  <c r="BG122" i="3" s="1"/>
  <c r="X122" i="3" s="1"/>
  <c r="Y122" i="3" s="1"/>
  <c r="R122" i="3"/>
  <c r="S122" i="3"/>
  <c r="M123" i="3"/>
  <c r="P123" i="3"/>
  <c r="Q123" i="3" s="1"/>
  <c r="T123" i="3" s="1"/>
  <c r="BG123" i="3" s="1"/>
  <c r="X123" i="3" s="1"/>
  <c r="Y123" i="3" s="1"/>
  <c r="R123" i="3"/>
  <c r="S123" i="3"/>
  <c r="M124" i="3"/>
  <c r="P124" i="3"/>
  <c r="Q124" i="3"/>
  <c r="T124" i="3" s="1"/>
  <c r="BG124" i="3" s="1"/>
  <c r="X124" i="3" s="1"/>
  <c r="Y124" i="3" s="1"/>
  <c r="R124" i="3"/>
  <c r="S124" i="3"/>
  <c r="AN124" i="3"/>
  <c r="M125" i="3"/>
  <c r="P125" i="3"/>
  <c r="Q125" i="3" s="1"/>
  <c r="T125" i="3" s="1"/>
  <c r="BG125" i="3" s="1"/>
  <c r="X125" i="3" s="1"/>
  <c r="Y125" i="3" s="1"/>
  <c r="R125" i="3"/>
  <c r="S125" i="3"/>
  <c r="AN125" i="3"/>
  <c r="M126" i="3"/>
  <c r="P126" i="3"/>
  <c r="Q126" i="3"/>
  <c r="T126" i="3" s="1"/>
  <c r="BG126" i="3" s="1"/>
  <c r="X126" i="3" s="1"/>
  <c r="Y126" i="3" s="1"/>
  <c r="AP126" i="3" s="1"/>
  <c r="BI126" i="3" s="1"/>
  <c r="R126" i="3"/>
  <c r="S126" i="3"/>
  <c r="AN126" i="3"/>
  <c r="M127" i="3"/>
  <c r="P127" i="3"/>
  <c r="Q127" i="3" s="1"/>
  <c r="T127" i="3" s="1"/>
  <c r="BG127" i="3" s="1"/>
  <c r="X127" i="3" s="1"/>
  <c r="Y127" i="3" s="1"/>
  <c r="R127" i="3"/>
  <c r="S127" i="3"/>
  <c r="M128" i="3"/>
  <c r="P128" i="3"/>
  <c r="Q128" i="3"/>
  <c r="T128" i="3" s="1"/>
  <c r="BG128" i="3" s="1"/>
  <c r="R128" i="3"/>
  <c r="S128" i="3"/>
  <c r="M129" i="3"/>
  <c r="P129" i="3"/>
  <c r="Q129" i="3" s="1"/>
  <c r="T129" i="3" s="1"/>
  <c r="BG129" i="3" s="1"/>
  <c r="X129" i="3" s="1"/>
  <c r="R129" i="3"/>
  <c r="S129" i="3"/>
  <c r="Y129" i="3"/>
  <c r="M130" i="3"/>
  <c r="P130" i="3"/>
  <c r="Q130" i="3"/>
  <c r="T130" i="3" s="1"/>
  <c r="R130" i="3"/>
  <c r="S130" i="3"/>
  <c r="AN130" i="3"/>
  <c r="BG130" i="3"/>
  <c r="X130" i="3" s="1"/>
  <c r="Y130" i="3" s="1"/>
  <c r="M131" i="3"/>
  <c r="P131" i="3"/>
  <c r="Q131" i="3" s="1"/>
  <c r="T131" i="3" s="1"/>
  <c r="BG131" i="3" s="1"/>
  <c r="X131" i="3" s="1"/>
  <c r="R131" i="3"/>
  <c r="S131" i="3"/>
  <c r="Y131" i="3"/>
  <c r="AP131" i="3" s="1"/>
  <c r="BI131" i="3" s="1"/>
  <c r="AN131" i="3"/>
  <c r="M132" i="3"/>
  <c r="P132" i="3"/>
  <c r="Q132" i="3"/>
  <c r="T132" i="3" s="1"/>
  <c r="R132" i="3"/>
  <c r="S132" i="3"/>
  <c r="BG132" i="3"/>
  <c r="M133" i="3"/>
  <c r="P133" i="3"/>
  <c r="Q133" i="3" s="1"/>
  <c r="T133" i="3" s="1"/>
  <c r="BG133" i="3" s="1"/>
  <c r="X133" i="3" s="1"/>
  <c r="Y133" i="3" s="1"/>
  <c r="R133" i="3"/>
  <c r="S133" i="3"/>
  <c r="AN133" i="3"/>
  <c r="M134" i="3"/>
  <c r="P134" i="3"/>
  <c r="Q134" i="3"/>
  <c r="T134" i="3" s="1"/>
  <c r="R134" i="3"/>
  <c r="S134" i="3"/>
  <c r="BG134" i="3"/>
  <c r="M135" i="3"/>
  <c r="P135" i="3"/>
  <c r="Q135" i="3" s="1"/>
  <c r="T135" i="3" s="1"/>
  <c r="BG135" i="3" s="1"/>
  <c r="X135" i="3" s="1"/>
  <c r="Y135" i="3" s="1"/>
  <c r="AP135" i="3" s="1"/>
  <c r="BI135" i="3" s="1"/>
  <c r="R135" i="3"/>
  <c r="S135" i="3"/>
  <c r="AN135" i="3"/>
  <c r="M136" i="3"/>
  <c r="P136" i="3"/>
  <c r="Q136" i="3"/>
  <c r="T136" i="3" s="1"/>
  <c r="R136" i="3"/>
  <c r="S136" i="3"/>
  <c r="AN136" i="3"/>
  <c r="BG136" i="3"/>
  <c r="X136" i="3" s="1"/>
  <c r="Y136" i="3" s="1"/>
  <c r="M137" i="3"/>
  <c r="P137" i="3"/>
  <c r="Q137" i="3" s="1"/>
  <c r="T137" i="3" s="1"/>
  <c r="BG137" i="3" s="1"/>
  <c r="X137" i="3" s="1"/>
  <c r="R137" i="3"/>
  <c r="S137" i="3"/>
  <c r="Y137" i="3"/>
  <c r="AP137" i="3" s="1"/>
  <c r="BI137" i="3" s="1"/>
  <c r="AN137" i="3"/>
  <c r="M138" i="3"/>
  <c r="P138" i="3"/>
  <c r="Q138" i="3"/>
  <c r="T138" i="3" s="1"/>
  <c r="BG138" i="3" s="1"/>
  <c r="R138" i="3"/>
  <c r="S138" i="3"/>
  <c r="M139" i="3"/>
  <c r="P139" i="3"/>
  <c r="Q139" i="3" s="1"/>
  <c r="T139" i="3" s="1"/>
  <c r="BG139" i="3" s="1"/>
  <c r="AN139" i="3" s="1"/>
  <c r="R139" i="3"/>
  <c r="S139" i="3"/>
  <c r="X139" i="3"/>
  <c r="Y139" i="3"/>
  <c r="M140" i="3"/>
  <c r="P140" i="3"/>
  <c r="Q140" i="3"/>
  <c r="T140" i="3" s="1"/>
  <c r="R140" i="3"/>
  <c r="S140" i="3"/>
  <c r="Y140" i="3"/>
  <c r="BG140" i="3"/>
  <c r="X140" i="3" s="1"/>
  <c r="M141" i="3"/>
  <c r="P141" i="3"/>
  <c r="Q141" i="3" s="1"/>
  <c r="T141" i="3" s="1"/>
  <c r="BG141" i="3" s="1"/>
  <c r="R141" i="3"/>
  <c r="S141" i="3"/>
  <c r="X141" i="3"/>
  <c r="Y141" i="3" s="1"/>
  <c r="AP141" i="3" s="1"/>
  <c r="BI141" i="3" s="1"/>
  <c r="AN141" i="3"/>
  <c r="M142" i="3"/>
  <c r="P142" i="3"/>
  <c r="Q142" i="3"/>
  <c r="T142" i="3" s="1"/>
  <c r="R142" i="3"/>
  <c r="S142" i="3"/>
  <c r="BG142" i="3"/>
  <c r="X142" i="3" s="1"/>
  <c r="Y142" i="3" s="1"/>
  <c r="M143" i="3"/>
  <c r="P143" i="3"/>
  <c r="Q143" i="3" s="1"/>
  <c r="T143" i="3" s="1"/>
  <c r="BG143" i="3" s="1"/>
  <c r="X143" i="3" s="1"/>
  <c r="Y143" i="3" s="1"/>
  <c r="AP143" i="3" s="1"/>
  <c r="BI143" i="3" s="1"/>
  <c r="R143" i="3"/>
  <c r="S143" i="3"/>
  <c r="AN143" i="3"/>
  <c r="M144" i="3"/>
  <c r="P144" i="3"/>
  <c r="Q144" i="3"/>
  <c r="T144" i="3" s="1"/>
  <c r="R144" i="3"/>
  <c r="S144" i="3"/>
  <c r="BG144" i="3"/>
  <c r="M145" i="3"/>
  <c r="P145" i="3"/>
  <c r="Q145" i="3" s="1"/>
  <c r="T145" i="3" s="1"/>
  <c r="BG145" i="3" s="1"/>
  <c r="X145" i="3" s="1"/>
  <c r="Y145" i="3" s="1"/>
  <c r="AP145" i="3" s="1"/>
  <c r="BI145" i="3" s="1"/>
  <c r="R145" i="3"/>
  <c r="S145" i="3"/>
  <c r="AN145" i="3"/>
  <c r="M146" i="3"/>
  <c r="P146" i="3"/>
  <c r="Q146" i="3"/>
  <c r="R146" i="3"/>
  <c r="S146" i="3"/>
  <c r="T146" i="3"/>
  <c r="BG146" i="3" s="1"/>
  <c r="M147" i="3"/>
  <c r="P147" i="3"/>
  <c r="Q147" i="3" s="1"/>
  <c r="T147" i="3" s="1"/>
  <c r="BG147" i="3" s="1"/>
  <c r="AN147" i="3" s="1"/>
  <c r="R147" i="3"/>
  <c r="S147" i="3"/>
  <c r="M148" i="3"/>
  <c r="P148" i="3"/>
  <c r="Q148" i="3" s="1"/>
  <c r="T148" i="3" s="1"/>
  <c r="BG148" i="3" s="1"/>
  <c r="R148" i="3"/>
  <c r="S148" i="3"/>
  <c r="M149" i="3"/>
  <c r="P149" i="3"/>
  <c r="S149" i="3"/>
  <c r="M150" i="3"/>
  <c r="P150" i="3"/>
  <c r="R150" i="3" s="1"/>
  <c r="Q150" i="3"/>
  <c r="S150" i="3"/>
  <c r="T150" i="3"/>
  <c r="BG150" i="3" s="1"/>
  <c r="M151" i="3"/>
  <c r="P151" i="3"/>
  <c r="R151" i="3" s="1"/>
  <c r="Q151" i="3"/>
  <c r="T151" i="3" s="1"/>
  <c r="BG151" i="3" s="1"/>
  <c r="S151" i="3"/>
  <c r="M152" i="3"/>
  <c r="P152" i="3"/>
  <c r="R152" i="3" s="1"/>
  <c r="Q152" i="3"/>
  <c r="T152" i="3" s="1"/>
  <c r="BG152" i="3" s="1"/>
  <c r="S152" i="3"/>
  <c r="M153" i="3"/>
  <c r="P153" i="3"/>
  <c r="R153" i="3" s="1"/>
  <c r="S153" i="3"/>
  <c r="M154" i="3"/>
  <c r="P154" i="3"/>
  <c r="R154" i="3" s="1"/>
  <c r="Q154" i="3"/>
  <c r="T154" i="3" s="1"/>
  <c r="BG154" i="3" s="1"/>
  <c r="S154" i="3"/>
  <c r="M155" i="3"/>
  <c r="P155" i="3"/>
  <c r="R155" i="3" s="1"/>
  <c r="S155" i="3"/>
  <c r="M156" i="3"/>
  <c r="P156" i="3"/>
  <c r="R156" i="3" s="1"/>
  <c r="Q156" i="3"/>
  <c r="T156" i="3" s="1"/>
  <c r="BG156" i="3" s="1"/>
  <c r="S156" i="3"/>
  <c r="M157" i="3"/>
  <c r="P157" i="3"/>
  <c r="R157" i="3" s="1"/>
  <c r="Q157" i="3"/>
  <c r="T157" i="3" s="1"/>
  <c r="BG157" i="3" s="1"/>
  <c r="S157" i="3"/>
  <c r="M158" i="3"/>
  <c r="P158" i="3"/>
  <c r="R158" i="3" s="1"/>
  <c r="Q158" i="3"/>
  <c r="S158" i="3"/>
  <c r="T158" i="3"/>
  <c r="BG158" i="3" s="1"/>
  <c r="M159" i="3"/>
  <c r="P159" i="3"/>
  <c r="R159" i="3" s="1"/>
  <c r="Q159" i="3"/>
  <c r="T159" i="3" s="1"/>
  <c r="BG159" i="3" s="1"/>
  <c r="S159" i="3"/>
  <c r="M160" i="3"/>
  <c r="P160" i="3"/>
  <c r="R160" i="3" s="1"/>
  <c r="Q160" i="3"/>
  <c r="T160" i="3" s="1"/>
  <c r="BG160" i="3" s="1"/>
  <c r="S160" i="3"/>
  <c r="M161" i="3"/>
  <c r="P161" i="3"/>
  <c r="R161" i="3" s="1"/>
  <c r="S161" i="3"/>
  <c r="M162" i="3"/>
  <c r="P162" i="3"/>
  <c r="R162" i="3" s="1"/>
  <c r="Q162" i="3"/>
  <c r="S162" i="3"/>
  <c r="T162" i="3"/>
  <c r="BG162" i="3" s="1"/>
  <c r="M163" i="3"/>
  <c r="P163" i="3"/>
  <c r="R163" i="3" s="1"/>
  <c r="S163" i="3"/>
  <c r="M164" i="3"/>
  <c r="P164" i="3"/>
  <c r="R164" i="3" s="1"/>
  <c r="Q164" i="3"/>
  <c r="T164" i="3" s="1"/>
  <c r="BG164" i="3" s="1"/>
  <c r="S164" i="3"/>
  <c r="M165" i="3"/>
  <c r="P165" i="3"/>
  <c r="R165" i="3" s="1"/>
  <c r="Q165" i="3"/>
  <c r="T165" i="3" s="1"/>
  <c r="BG165" i="3" s="1"/>
  <c r="S165" i="3"/>
  <c r="M166" i="3"/>
  <c r="P166" i="3"/>
  <c r="R166" i="3" s="1"/>
  <c r="Q166" i="3"/>
  <c r="S166" i="3"/>
  <c r="T166" i="3"/>
  <c r="BG166" i="3" s="1"/>
  <c r="M167" i="3"/>
  <c r="P167" i="3"/>
  <c r="R167" i="3" s="1"/>
  <c r="Q167" i="3"/>
  <c r="T167" i="3" s="1"/>
  <c r="BG167" i="3" s="1"/>
  <c r="S167" i="3"/>
  <c r="M168" i="3"/>
  <c r="P168" i="3"/>
  <c r="R168" i="3" s="1"/>
  <c r="Q168" i="3"/>
  <c r="T168" i="3" s="1"/>
  <c r="BG168" i="3" s="1"/>
  <c r="S168" i="3"/>
  <c r="M169" i="3"/>
  <c r="P169" i="3"/>
  <c r="R169" i="3" s="1"/>
  <c r="S169" i="3"/>
  <c r="M170" i="3"/>
  <c r="P170" i="3"/>
  <c r="R170" i="3" s="1"/>
  <c r="Q170" i="3"/>
  <c r="S170" i="3"/>
  <c r="T170" i="3"/>
  <c r="BG170" i="3" s="1"/>
  <c r="M171" i="3"/>
  <c r="P171" i="3"/>
  <c r="R171" i="3" s="1"/>
  <c r="S171" i="3"/>
  <c r="M172" i="3"/>
  <c r="P172" i="3"/>
  <c r="R172" i="3" s="1"/>
  <c r="Q172" i="3"/>
  <c r="T172" i="3" s="1"/>
  <c r="BG172" i="3" s="1"/>
  <c r="S172" i="3"/>
  <c r="M173" i="3"/>
  <c r="P173" i="3"/>
  <c r="R173" i="3" s="1"/>
  <c r="Q173" i="3"/>
  <c r="T173" i="3" s="1"/>
  <c r="BG173" i="3" s="1"/>
  <c r="S173" i="3"/>
  <c r="M174" i="3"/>
  <c r="P174" i="3"/>
  <c r="R174" i="3" s="1"/>
  <c r="Q174" i="3"/>
  <c r="S174" i="3"/>
  <c r="T174" i="3"/>
  <c r="BG174" i="3" s="1"/>
  <c r="M175" i="3"/>
  <c r="P175" i="3"/>
  <c r="R175" i="3" s="1"/>
  <c r="Q175" i="3"/>
  <c r="T175" i="3" s="1"/>
  <c r="BG175" i="3" s="1"/>
  <c r="S175" i="3"/>
  <c r="M176" i="3"/>
  <c r="P176" i="3"/>
  <c r="R176" i="3" s="1"/>
  <c r="Q176" i="3"/>
  <c r="T176" i="3" s="1"/>
  <c r="BG176" i="3" s="1"/>
  <c r="S176" i="3"/>
  <c r="M177" i="3"/>
  <c r="P177" i="3"/>
  <c r="R177" i="3" s="1"/>
  <c r="S177" i="3"/>
  <c r="M178" i="3"/>
  <c r="P178" i="3"/>
  <c r="R178" i="3" s="1"/>
  <c r="Q178" i="3"/>
  <c r="S178" i="3"/>
  <c r="T178" i="3"/>
  <c r="BG178" i="3" s="1"/>
  <c r="M179" i="3"/>
  <c r="P179" i="3"/>
  <c r="R179" i="3" s="1"/>
  <c r="S179" i="3"/>
  <c r="M180" i="3"/>
  <c r="P180" i="3"/>
  <c r="R180" i="3" s="1"/>
  <c r="Q180" i="3"/>
  <c r="T180" i="3" s="1"/>
  <c r="BG180" i="3" s="1"/>
  <c r="S180" i="3"/>
  <c r="M181" i="3"/>
  <c r="P181" i="3"/>
  <c r="R181" i="3" s="1"/>
  <c r="Q181" i="3"/>
  <c r="T181" i="3" s="1"/>
  <c r="BG181" i="3" s="1"/>
  <c r="S181" i="3"/>
  <c r="M182" i="3"/>
  <c r="P182" i="3"/>
  <c r="R182" i="3" s="1"/>
  <c r="Q182" i="3"/>
  <c r="S182" i="3"/>
  <c r="T182" i="3"/>
  <c r="BG182" i="3" s="1"/>
  <c r="M183" i="3"/>
  <c r="P183" i="3"/>
  <c r="R183" i="3" s="1"/>
  <c r="Q183" i="3"/>
  <c r="T183" i="3" s="1"/>
  <c r="BG183" i="3" s="1"/>
  <c r="S183" i="3"/>
  <c r="M184" i="3"/>
  <c r="P184" i="3"/>
  <c r="R184" i="3" s="1"/>
  <c r="Q184" i="3"/>
  <c r="T184" i="3" s="1"/>
  <c r="BG184" i="3" s="1"/>
  <c r="S184" i="3"/>
  <c r="M185" i="3"/>
  <c r="P185" i="3"/>
  <c r="R185" i="3" s="1"/>
  <c r="S185" i="3"/>
  <c r="M186" i="3"/>
  <c r="P186" i="3"/>
  <c r="R186" i="3" s="1"/>
  <c r="Q186" i="3"/>
  <c r="S186" i="3"/>
  <c r="T186" i="3"/>
  <c r="BG186" i="3" s="1"/>
  <c r="M187" i="3"/>
  <c r="P187" i="3"/>
  <c r="R187" i="3" s="1"/>
  <c r="S187" i="3"/>
  <c r="M188" i="3"/>
  <c r="P188" i="3"/>
  <c r="R188" i="3" s="1"/>
  <c r="Q188" i="3"/>
  <c r="T188" i="3" s="1"/>
  <c r="BG188" i="3" s="1"/>
  <c r="S188" i="3"/>
  <c r="M189" i="3"/>
  <c r="P189" i="3"/>
  <c r="R189" i="3" s="1"/>
  <c r="Q189" i="3"/>
  <c r="T189" i="3" s="1"/>
  <c r="BG189" i="3" s="1"/>
  <c r="S189" i="3"/>
  <c r="M190" i="3"/>
  <c r="P190" i="3"/>
  <c r="R190" i="3" s="1"/>
  <c r="Q190" i="3"/>
  <c r="S190" i="3"/>
  <c r="T190" i="3"/>
  <c r="BG190" i="3" s="1"/>
  <c r="M191" i="3"/>
  <c r="P191" i="3"/>
  <c r="R191" i="3" s="1"/>
  <c r="Q191" i="3"/>
  <c r="T191" i="3" s="1"/>
  <c r="BG191" i="3" s="1"/>
  <c r="S191" i="3"/>
  <c r="M192" i="3"/>
  <c r="P192" i="3"/>
  <c r="R192" i="3" s="1"/>
  <c r="Q192" i="3"/>
  <c r="T192" i="3" s="1"/>
  <c r="BG192" i="3" s="1"/>
  <c r="S192" i="3"/>
  <c r="M193" i="3"/>
  <c r="P193" i="3"/>
  <c r="R193" i="3" s="1"/>
  <c r="S193" i="3"/>
  <c r="M194" i="3"/>
  <c r="P194" i="3"/>
  <c r="R194" i="3" s="1"/>
  <c r="Q194" i="3"/>
  <c r="S194" i="3"/>
  <c r="T194" i="3"/>
  <c r="BG194" i="3" s="1"/>
  <c r="M195" i="3"/>
  <c r="P195" i="3"/>
  <c r="R195" i="3" s="1"/>
  <c r="S195" i="3"/>
  <c r="M196" i="3"/>
  <c r="P196" i="3"/>
  <c r="R196" i="3" s="1"/>
  <c r="Q196" i="3"/>
  <c r="T196" i="3" s="1"/>
  <c r="BG196" i="3" s="1"/>
  <c r="S196" i="3"/>
  <c r="M197" i="3"/>
  <c r="P197" i="3"/>
  <c r="R197" i="3" s="1"/>
  <c r="Q197" i="3"/>
  <c r="T197" i="3" s="1"/>
  <c r="BG197" i="3" s="1"/>
  <c r="S197" i="3"/>
  <c r="M198" i="3"/>
  <c r="P198" i="3"/>
  <c r="R198" i="3" s="1"/>
  <c r="Q198" i="3"/>
  <c r="S198" i="3"/>
  <c r="T198" i="3"/>
  <c r="BG198" i="3" s="1"/>
  <c r="M199" i="3"/>
  <c r="P199" i="3"/>
  <c r="R199" i="3" s="1"/>
  <c r="Q199" i="3"/>
  <c r="T199" i="3" s="1"/>
  <c r="BG199" i="3" s="1"/>
  <c r="S199" i="3"/>
  <c r="M200" i="3"/>
  <c r="P200" i="3"/>
  <c r="R200" i="3" s="1"/>
  <c r="Q200" i="3"/>
  <c r="S200" i="3"/>
  <c r="T200" i="3"/>
  <c r="BG200" i="3" s="1"/>
  <c r="M201" i="3"/>
  <c r="P201" i="3"/>
  <c r="R201" i="3" s="1"/>
  <c r="S201" i="3"/>
  <c r="M202" i="3"/>
  <c r="P202" i="3"/>
  <c r="R202" i="3" s="1"/>
  <c r="Q202" i="3"/>
  <c r="S202" i="3"/>
  <c r="T202" i="3"/>
  <c r="BG202" i="3" s="1"/>
  <c r="M203" i="3"/>
  <c r="P203" i="3"/>
  <c r="R203" i="3" s="1"/>
  <c r="S203" i="3"/>
  <c r="M204" i="3"/>
  <c r="P204" i="3"/>
  <c r="R204" i="3" s="1"/>
  <c r="Q204" i="3"/>
  <c r="S204" i="3"/>
  <c r="T204" i="3"/>
  <c r="BG204" i="3" s="1"/>
  <c r="M205" i="3"/>
  <c r="P205" i="3"/>
  <c r="R205" i="3" s="1"/>
  <c r="S205" i="3"/>
  <c r="M206" i="3"/>
  <c r="P206" i="3"/>
  <c r="R206" i="3" s="1"/>
  <c r="Q206" i="3"/>
  <c r="S206" i="3"/>
  <c r="T206" i="3"/>
  <c r="BG206" i="3" s="1"/>
  <c r="M207" i="3"/>
  <c r="P207" i="3"/>
  <c r="R207" i="3" s="1"/>
  <c r="S207" i="3"/>
  <c r="M208" i="3"/>
  <c r="P208" i="3"/>
  <c r="R208" i="3" s="1"/>
  <c r="Q208" i="3"/>
  <c r="S208" i="3"/>
  <c r="T208" i="3"/>
  <c r="BG208" i="3" s="1"/>
  <c r="M209" i="3"/>
  <c r="P209" i="3"/>
  <c r="R209" i="3" s="1"/>
  <c r="S209" i="3"/>
  <c r="M210" i="3"/>
  <c r="P210" i="3"/>
  <c r="R210" i="3" s="1"/>
  <c r="Q210" i="3"/>
  <c r="S210" i="3"/>
  <c r="T210" i="3"/>
  <c r="BG210" i="3" s="1"/>
  <c r="M211" i="3"/>
  <c r="P211" i="3"/>
  <c r="R211" i="3" s="1"/>
  <c r="S211" i="3"/>
  <c r="M212" i="3"/>
  <c r="P212" i="3"/>
  <c r="R212" i="3" s="1"/>
  <c r="Q212" i="3"/>
  <c r="S212" i="3"/>
  <c r="T212" i="3"/>
  <c r="BG212" i="3" s="1"/>
  <c r="M213" i="3"/>
  <c r="P213" i="3"/>
  <c r="R213" i="3" s="1"/>
  <c r="S213" i="3"/>
  <c r="M214" i="3"/>
  <c r="P214" i="3"/>
  <c r="R214" i="3" s="1"/>
  <c r="Q214" i="3"/>
  <c r="S214" i="3"/>
  <c r="T214" i="3"/>
  <c r="BG214" i="3" s="1"/>
  <c r="M215" i="3"/>
  <c r="P215" i="3"/>
  <c r="R215" i="3" s="1"/>
  <c r="S215" i="3"/>
  <c r="M216" i="3"/>
  <c r="P216" i="3"/>
  <c r="R216" i="3" s="1"/>
  <c r="S216" i="3"/>
  <c r="M217" i="3"/>
  <c r="P217" i="3"/>
  <c r="R217" i="3" s="1"/>
  <c r="Q217" i="3"/>
  <c r="S217" i="3"/>
  <c r="T217" i="3"/>
  <c r="BG217" i="3" s="1"/>
  <c r="M218" i="3"/>
  <c r="P218" i="3"/>
  <c r="R218" i="3" s="1"/>
  <c r="Q218" i="3"/>
  <c r="T218" i="3" s="1"/>
  <c r="BG218" i="3" s="1"/>
  <c r="S218" i="3"/>
  <c r="M219" i="3"/>
  <c r="P219" i="3"/>
  <c r="R219" i="3" s="1"/>
  <c r="S219" i="3"/>
  <c r="M220" i="3"/>
  <c r="P220" i="3"/>
  <c r="R220" i="3" s="1"/>
  <c r="S220" i="3"/>
  <c r="M221" i="3"/>
  <c r="P221" i="3"/>
  <c r="R221" i="3" s="1"/>
  <c r="S221" i="3"/>
  <c r="M222" i="3"/>
  <c r="P222" i="3"/>
  <c r="R222" i="3" s="1"/>
  <c r="Q222" i="3"/>
  <c r="T222" i="3" s="1"/>
  <c r="BG222" i="3" s="1"/>
  <c r="S222" i="3"/>
  <c r="M223" i="3"/>
  <c r="P223" i="3"/>
  <c r="R223" i="3" s="1"/>
  <c r="Q223" i="3"/>
  <c r="T223" i="3" s="1"/>
  <c r="BG223" i="3" s="1"/>
  <c r="S223" i="3"/>
  <c r="M224" i="3"/>
  <c r="P224" i="3"/>
  <c r="R224" i="3" s="1"/>
  <c r="S224" i="3"/>
  <c r="M225" i="3"/>
  <c r="P225" i="3"/>
  <c r="R225" i="3" s="1"/>
  <c r="Q225" i="3"/>
  <c r="S225" i="3"/>
  <c r="T225" i="3"/>
  <c r="BG225" i="3" s="1"/>
  <c r="M226" i="3"/>
  <c r="P226" i="3"/>
  <c r="R226" i="3" s="1"/>
  <c r="Q226" i="3"/>
  <c r="T226" i="3" s="1"/>
  <c r="BG226" i="3" s="1"/>
  <c r="S226" i="3"/>
  <c r="M227" i="3"/>
  <c r="P227" i="3"/>
  <c r="R227" i="3" s="1"/>
  <c r="S227" i="3"/>
  <c r="M228" i="3"/>
  <c r="P228" i="3"/>
  <c r="R228" i="3" s="1"/>
  <c r="S228" i="3"/>
  <c r="M229" i="3"/>
  <c r="P229" i="3"/>
  <c r="R229" i="3" s="1"/>
  <c r="S229" i="3"/>
  <c r="M230" i="3"/>
  <c r="P230" i="3"/>
  <c r="R230" i="3" s="1"/>
  <c r="Q230" i="3"/>
  <c r="T230" i="3" s="1"/>
  <c r="BG230" i="3" s="1"/>
  <c r="S230" i="3"/>
  <c r="M231" i="3"/>
  <c r="P231" i="3"/>
  <c r="R231" i="3" s="1"/>
  <c r="Q231" i="3"/>
  <c r="T231" i="3" s="1"/>
  <c r="BG231" i="3" s="1"/>
  <c r="S231" i="3"/>
  <c r="M232" i="3"/>
  <c r="P232" i="3"/>
  <c r="R232" i="3" s="1"/>
  <c r="S232" i="3"/>
  <c r="M233" i="3"/>
  <c r="P233" i="3"/>
  <c r="R233" i="3" s="1"/>
  <c r="Q233" i="3"/>
  <c r="S233" i="3"/>
  <c r="T233" i="3"/>
  <c r="BG233" i="3" s="1"/>
  <c r="BI233" i="3"/>
  <c r="M234" i="3"/>
  <c r="P234" i="3"/>
  <c r="Q234" i="3"/>
  <c r="T234" i="3" s="1"/>
  <c r="BG234" i="3" s="1"/>
  <c r="R234" i="3"/>
  <c r="S234" i="3"/>
  <c r="BI234" i="3"/>
  <c r="P5" i="2"/>
  <c r="Q5" i="2" s="1"/>
  <c r="T5" i="2" s="1"/>
  <c r="BG5" i="2" s="1"/>
  <c r="AN5" i="2" s="1"/>
  <c r="S5" i="2"/>
  <c r="Y5" i="2"/>
  <c r="AP5" i="2"/>
  <c r="BI5" i="2"/>
  <c r="P6" i="2"/>
  <c r="Q6" i="2" s="1"/>
  <c r="T6" i="2" s="1"/>
  <c r="BG6" i="2" s="1"/>
  <c r="AN6" i="2" s="1"/>
  <c r="S6" i="2"/>
  <c r="Y6" i="2"/>
  <c r="AP6" i="2"/>
  <c r="BI6" i="2"/>
  <c r="P7" i="2"/>
  <c r="Q7" i="2" s="1"/>
  <c r="T7" i="2" s="1"/>
  <c r="BG7" i="2" s="1"/>
  <c r="AN7" i="2" s="1"/>
  <c r="S7" i="2"/>
  <c r="Y7" i="2"/>
  <c r="AP7" i="2"/>
  <c r="BI7" i="2" s="1"/>
  <c r="P8" i="2"/>
  <c r="Q8" i="2" s="1"/>
  <c r="T8" i="2" s="1"/>
  <c r="BG8" i="2" s="1"/>
  <c r="AN8" i="2" s="1"/>
  <c r="R8" i="2"/>
  <c r="S8" i="2"/>
  <c r="Y8" i="2"/>
  <c r="AP8" i="2"/>
  <c r="BI8" i="2" s="1"/>
  <c r="P9" i="2"/>
  <c r="Q9" i="2" s="1"/>
  <c r="T9" i="2" s="1"/>
  <c r="BG9" i="2" s="1"/>
  <c r="AN9" i="2" s="1"/>
  <c r="R9" i="2"/>
  <c r="S9" i="2"/>
  <c r="Y9" i="2"/>
  <c r="AP9" i="2"/>
  <c r="BI9" i="2"/>
  <c r="P10" i="2"/>
  <c r="Q10" i="2" s="1"/>
  <c r="T10" i="2" s="1"/>
  <c r="BG10" i="2" s="1"/>
  <c r="AN10" i="2" s="1"/>
  <c r="S10" i="2"/>
  <c r="Y10" i="2"/>
  <c r="AP10" i="2"/>
  <c r="BI10" i="2"/>
  <c r="P11" i="2"/>
  <c r="R11" i="2" s="1"/>
  <c r="Q11" i="2"/>
  <c r="S11" i="2"/>
  <c r="T11" i="2"/>
  <c r="BG11" i="2" s="1"/>
  <c r="AN11" i="2" s="1"/>
  <c r="Y11" i="2"/>
  <c r="AP11" i="2"/>
  <c r="BI11" i="2" s="1"/>
  <c r="P12" i="2"/>
  <c r="Q12" i="2"/>
  <c r="R12" i="2"/>
  <c r="S12" i="2"/>
  <c r="T12" i="2"/>
  <c r="BG12" i="2" s="1"/>
  <c r="AN12" i="2" s="1"/>
  <c r="Y12" i="2"/>
  <c r="AP12" i="2"/>
  <c r="BI12" i="2" s="1"/>
  <c r="P13" i="2"/>
  <c r="Q13" i="2" s="1"/>
  <c r="T13" i="2" s="1"/>
  <c r="BG13" i="2" s="1"/>
  <c r="AN13" i="2" s="1"/>
  <c r="R13" i="2"/>
  <c r="S13" i="2"/>
  <c r="Y13" i="2"/>
  <c r="AP13" i="2"/>
  <c r="BI13" i="2"/>
  <c r="P14" i="2"/>
  <c r="Q14" i="2" s="1"/>
  <c r="T14" i="2" s="1"/>
  <c r="BG14" i="2" s="1"/>
  <c r="AN14" i="2" s="1"/>
  <c r="S14" i="2"/>
  <c r="Y14" i="2"/>
  <c r="AP14" i="2"/>
  <c r="BI14" i="2"/>
  <c r="P15" i="2"/>
  <c r="R15" i="2" s="1"/>
  <c r="Q15" i="2"/>
  <c r="S15" i="2"/>
  <c r="T15" i="2"/>
  <c r="BG15" i="2" s="1"/>
  <c r="AN15" i="2" s="1"/>
  <c r="Y15" i="2"/>
  <c r="AP15" i="2"/>
  <c r="BI15" i="2" s="1"/>
  <c r="P16" i="2"/>
  <c r="Q16" i="2"/>
  <c r="R16" i="2"/>
  <c r="S16" i="2"/>
  <c r="T16" i="2"/>
  <c r="BG16" i="2" s="1"/>
  <c r="AN16" i="2" s="1"/>
  <c r="Y16" i="2"/>
  <c r="AP16" i="2"/>
  <c r="BI16" i="2" s="1"/>
  <c r="P17" i="2"/>
  <c r="Q17" i="2" s="1"/>
  <c r="T17" i="2" s="1"/>
  <c r="BG17" i="2" s="1"/>
  <c r="AN17" i="2" s="1"/>
  <c r="R17" i="2"/>
  <c r="S17" i="2"/>
  <c r="Y17" i="2"/>
  <c r="AP17" i="2"/>
  <c r="BI17" i="2"/>
  <c r="P18" i="2"/>
  <c r="R18" i="2" s="1"/>
  <c r="Q18" i="2"/>
  <c r="T18" i="2" s="1"/>
  <c r="BG18" i="2" s="1"/>
  <c r="AN18" i="2" s="1"/>
  <c r="S18" i="2"/>
  <c r="Y18" i="2"/>
  <c r="AP18" i="2"/>
  <c r="BI18" i="2"/>
  <c r="P19" i="2"/>
  <c r="R19" i="2" s="1"/>
  <c r="Q19" i="2"/>
  <c r="S19" i="2"/>
  <c r="T19" i="2"/>
  <c r="BG19" i="2" s="1"/>
  <c r="AN19" i="2" s="1"/>
  <c r="Y19" i="2"/>
  <c r="AP19" i="2"/>
  <c r="BI19" i="2" s="1"/>
  <c r="P20" i="2"/>
  <c r="Q20" i="2"/>
  <c r="R20" i="2"/>
  <c r="S20" i="2"/>
  <c r="T20" i="2"/>
  <c r="BG20" i="2" s="1"/>
  <c r="AN20" i="2" s="1"/>
  <c r="Y20" i="2"/>
  <c r="AP20" i="2"/>
  <c r="BI20" i="2" s="1"/>
  <c r="X61" i="6" l="1"/>
  <c r="Y61" i="6" s="1"/>
  <c r="AN61" i="6"/>
  <c r="X63" i="6"/>
  <c r="Y63" i="6" s="1"/>
  <c r="AP63" i="6" s="1"/>
  <c r="BI63" i="6" s="1"/>
  <c r="AN63" i="6"/>
  <c r="X68" i="6"/>
  <c r="Y68" i="6" s="1"/>
  <c r="AN68" i="6"/>
  <c r="X65" i="6"/>
  <c r="Y65" i="6" s="1"/>
  <c r="AN65" i="6"/>
  <c r="X58" i="6"/>
  <c r="Y58" i="6" s="1"/>
  <c r="AN58" i="6"/>
  <c r="X67" i="6"/>
  <c r="Y67" i="6" s="1"/>
  <c r="AP67" i="6" s="1"/>
  <c r="BI67" i="6" s="1"/>
  <c r="AN67" i="6"/>
  <c r="X60" i="6"/>
  <c r="Y60" i="6" s="1"/>
  <c r="AP60" i="6" s="1"/>
  <c r="BI60" i="6" s="1"/>
  <c r="AN60" i="6"/>
  <c r="AP8" i="6"/>
  <c r="BI8" i="6" s="1"/>
  <c r="X62" i="6"/>
  <c r="Y62" i="6" s="1"/>
  <c r="AN62" i="6"/>
  <c r="T22" i="6"/>
  <c r="BG22" i="6" s="1"/>
  <c r="AN22" i="6" s="1"/>
  <c r="AP22" i="6" s="1"/>
  <c r="BI22" i="6" s="1"/>
  <c r="X59" i="6"/>
  <c r="Y59" i="6" s="1"/>
  <c r="AN59" i="6"/>
  <c r="X64" i="6"/>
  <c r="Y64" i="6" s="1"/>
  <c r="AN64" i="6"/>
  <c r="X55" i="6"/>
  <c r="Y55" i="6" s="1"/>
  <c r="AN55" i="6"/>
  <c r="X66" i="6"/>
  <c r="Y66" i="6" s="1"/>
  <c r="AP66" i="6" s="1"/>
  <c r="BI66" i="6" s="1"/>
  <c r="AN66" i="6"/>
  <c r="X57" i="6"/>
  <c r="Y57" i="6" s="1"/>
  <c r="AN57" i="6"/>
  <c r="T39" i="6"/>
  <c r="BG39" i="6" s="1"/>
  <c r="AN39" i="6" s="1"/>
  <c r="AP39" i="6" s="1"/>
  <c r="BI39" i="6" s="1"/>
  <c r="T6" i="6"/>
  <c r="BG6" i="6" s="1"/>
  <c r="AN6" i="6" s="1"/>
  <c r="AP6" i="6" s="1"/>
  <c r="BI6" i="6" s="1"/>
  <c r="R5" i="6"/>
  <c r="T5" i="6" s="1"/>
  <c r="BG5" i="6" s="1"/>
  <c r="AN5" i="6" s="1"/>
  <c r="AP5" i="6" s="1"/>
  <c r="BI5" i="6" s="1"/>
  <c r="R47" i="6"/>
  <c r="T47" i="6" s="1"/>
  <c r="BG47" i="6" s="1"/>
  <c r="AN47" i="6" s="1"/>
  <c r="AP47" i="6" s="1"/>
  <c r="BI47" i="6" s="1"/>
  <c r="R39" i="6"/>
  <c r="R31" i="6"/>
  <c r="T31" i="6" s="1"/>
  <c r="BG31" i="6" s="1"/>
  <c r="AN31" i="6" s="1"/>
  <c r="AP31" i="6" s="1"/>
  <c r="BI31" i="6" s="1"/>
  <c r="R23" i="6"/>
  <c r="T23" i="6" s="1"/>
  <c r="BG23" i="6" s="1"/>
  <c r="AN23" i="6" s="1"/>
  <c r="AP23" i="6" s="1"/>
  <c r="BI23" i="6" s="1"/>
  <c r="R15" i="6"/>
  <c r="T15" i="6" s="1"/>
  <c r="BG15" i="6" s="1"/>
  <c r="AN15" i="6" s="1"/>
  <c r="AP15" i="6" s="1"/>
  <c r="BI15" i="6" s="1"/>
  <c r="R7" i="6"/>
  <c r="T7" i="6" s="1"/>
  <c r="BG7" i="6" s="1"/>
  <c r="AN7" i="6" s="1"/>
  <c r="AP7" i="6" s="1"/>
  <c r="BI7" i="6" s="1"/>
  <c r="R68" i="6"/>
  <c r="R66" i="6"/>
  <c r="R64" i="6"/>
  <c r="R62" i="6"/>
  <c r="R60" i="6"/>
  <c r="R58" i="6"/>
  <c r="R56" i="6"/>
  <c r="T56" i="6" s="1"/>
  <c r="BG56" i="6" s="1"/>
  <c r="R54" i="6"/>
  <c r="T54" i="6" s="1"/>
  <c r="BG54" i="6" s="1"/>
  <c r="R46" i="6"/>
  <c r="T46" i="6" s="1"/>
  <c r="BG46" i="6" s="1"/>
  <c r="AN46" i="6" s="1"/>
  <c r="AP46" i="6" s="1"/>
  <c r="BI46" i="6" s="1"/>
  <c r="R38" i="6"/>
  <c r="T38" i="6" s="1"/>
  <c r="BG38" i="6" s="1"/>
  <c r="AN38" i="6" s="1"/>
  <c r="AP38" i="6" s="1"/>
  <c r="BI38" i="6" s="1"/>
  <c r="R30" i="6"/>
  <c r="T30" i="6" s="1"/>
  <c r="BG30" i="6" s="1"/>
  <c r="AN30" i="6" s="1"/>
  <c r="AP30" i="6" s="1"/>
  <c r="BI30" i="6" s="1"/>
  <c r="R22" i="6"/>
  <c r="R14" i="6"/>
  <c r="T14" i="6" s="1"/>
  <c r="BG14" i="6" s="1"/>
  <c r="AN14" i="6" s="1"/>
  <c r="AP14" i="6" s="1"/>
  <c r="BI14" i="6" s="1"/>
  <c r="R6" i="6"/>
  <c r="X97" i="5"/>
  <c r="Y97" i="5" s="1"/>
  <c r="AN97" i="5"/>
  <c r="X65" i="5"/>
  <c r="Y65" i="5" s="1"/>
  <c r="AN65" i="5"/>
  <c r="X99" i="5"/>
  <c r="Y99" i="5" s="1"/>
  <c r="AP99" i="5" s="1"/>
  <c r="BI99" i="5" s="1"/>
  <c r="AN99" i="5"/>
  <c r="X67" i="5"/>
  <c r="Y67" i="5" s="1"/>
  <c r="AP67" i="5" s="1"/>
  <c r="BI67" i="5" s="1"/>
  <c r="AN67" i="5"/>
  <c r="X87" i="5"/>
  <c r="Y87" i="5" s="1"/>
  <c r="AP87" i="5" s="1"/>
  <c r="BI87" i="5" s="1"/>
  <c r="AN87" i="5"/>
  <c r="X83" i="5"/>
  <c r="Y83" i="5" s="1"/>
  <c r="AN83" i="5"/>
  <c r="X69" i="5"/>
  <c r="Y69" i="5" s="1"/>
  <c r="AP69" i="5" s="1"/>
  <c r="BI69" i="5" s="1"/>
  <c r="AN69" i="5"/>
  <c r="X60" i="5"/>
  <c r="Y60" i="5" s="1"/>
  <c r="AP60" i="5" s="1"/>
  <c r="BI60" i="5" s="1"/>
  <c r="AN60" i="5"/>
  <c r="X71" i="5"/>
  <c r="Y71" i="5" s="1"/>
  <c r="AP71" i="5" s="1"/>
  <c r="BI71" i="5" s="1"/>
  <c r="AN71" i="5"/>
  <c r="X85" i="5"/>
  <c r="Y85" i="5" s="1"/>
  <c r="AN85" i="5"/>
  <c r="X98" i="5"/>
  <c r="Y98" i="5" s="1"/>
  <c r="AN98" i="5"/>
  <c r="X89" i="5"/>
  <c r="Y89" i="5" s="1"/>
  <c r="AN89" i="5"/>
  <c r="X91" i="5"/>
  <c r="Y91" i="5" s="1"/>
  <c r="AP91" i="5" s="1"/>
  <c r="BI91" i="5" s="1"/>
  <c r="AN91" i="5"/>
  <c r="X75" i="5"/>
  <c r="Y75" i="5" s="1"/>
  <c r="AN75" i="5"/>
  <c r="X100" i="5"/>
  <c r="Y100" i="5" s="1"/>
  <c r="AN100" i="5"/>
  <c r="X77" i="5"/>
  <c r="Y77" i="5" s="1"/>
  <c r="AN77" i="5"/>
  <c r="X73" i="5"/>
  <c r="Y73" i="5" s="1"/>
  <c r="AP73" i="5" s="1"/>
  <c r="BI73" i="5" s="1"/>
  <c r="AN73" i="5"/>
  <c r="X95" i="5"/>
  <c r="Y95" i="5" s="1"/>
  <c r="AN95" i="5"/>
  <c r="X93" i="5"/>
  <c r="Y93" i="5" s="1"/>
  <c r="AP93" i="5" s="1"/>
  <c r="BI93" i="5" s="1"/>
  <c r="AN93" i="5"/>
  <c r="X79" i="5"/>
  <c r="Y79" i="5" s="1"/>
  <c r="AN79" i="5"/>
  <c r="X63" i="5"/>
  <c r="Y63" i="5" s="1"/>
  <c r="AP63" i="5" s="1"/>
  <c r="BI63" i="5" s="1"/>
  <c r="AN63" i="5"/>
  <c r="X81" i="5"/>
  <c r="Y81" i="5" s="1"/>
  <c r="AN81" i="5"/>
  <c r="Q86" i="5"/>
  <c r="T86" i="5" s="1"/>
  <c r="BG86" i="5" s="1"/>
  <c r="R86" i="5"/>
  <c r="AP58" i="5"/>
  <c r="BI58" i="5" s="1"/>
  <c r="Q53" i="5"/>
  <c r="T53" i="5" s="1"/>
  <c r="BG53" i="5" s="1"/>
  <c r="R53" i="5"/>
  <c r="R100" i="5"/>
  <c r="R98" i="5"/>
  <c r="Q94" i="5"/>
  <c r="T94" i="5" s="1"/>
  <c r="BG94" i="5" s="1"/>
  <c r="R94" i="5"/>
  <c r="Q92" i="5"/>
  <c r="T92" i="5" s="1"/>
  <c r="BG92" i="5" s="1"/>
  <c r="R92" i="5"/>
  <c r="R91" i="5"/>
  <c r="Q84" i="5"/>
  <c r="T84" i="5" s="1"/>
  <c r="BG84" i="5" s="1"/>
  <c r="R84" i="5"/>
  <c r="R83" i="5"/>
  <c r="Q61" i="5"/>
  <c r="T61" i="5" s="1"/>
  <c r="BG61" i="5" s="1"/>
  <c r="R61" i="5"/>
  <c r="X52" i="5"/>
  <c r="Y52" i="5" s="1"/>
  <c r="AP52" i="5" s="1"/>
  <c r="BI52" i="5" s="1"/>
  <c r="AN52" i="5"/>
  <c r="X51" i="5"/>
  <c r="Y51" i="5" s="1"/>
  <c r="AN51" i="5"/>
  <c r="Q47" i="5"/>
  <c r="T47" i="5" s="1"/>
  <c r="BG47" i="5" s="1"/>
  <c r="R47" i="5"/>
  <c r="Q45" i="5"/>
  <c r="T45" i="5" s="1"/>
  <c r="BG45" i="5" s="1"/>
  <c r="R45" i="5"/>
  <c r="X9" i="5"/>
  <c r="Y9" i="5" s="1"/>
  <c r="AP9" i="5" s="1"/>
  <c r="BI9" i="5" s="1"/>
  <c r="AN9" i="5"/>
  <c r="Q82" i="5"/>
  <c r="T82" i="5" s="1"/>
  <c r="BG82" i="5" s="1"/>
  <c r="R82" i="5"/>
  <c r="X15" i="5"/>
  <c r="Y15" i="5" s="1"/>
  <c r="AN15" i="5"/>
  <c r="Q8" i="5"/>
  <c r="T8" i="5" s="1"/>
  <c r="BG8" i="5" s="1"/>
  <c r="R8" i="5"/>
  <c r="Q90" i="5"/>
  <c r="T90" i="5" s="1"/>
  <c r="BG90" i="5" s="1"/>
  <c r="R90" i="5"/>
  <c r="Q80" i="5"/>
  <c r="T80" i="5" s="1"/>
  <c r="BG80" i="5" s="1"/>
  <c r="R80" i="5"/>
  <c r="Q78" i="5"/>
  <c r="T78" i="5" s="1"/>
  <c r="BG78" i="5" s="1"/>
  <c r="R78" i="5"/>
  <c r="Q76" i="5"/>
  <c r="T76" i="5" s="1"/>
  <c r="BG76" i="5" s="1"/>
  <c r="R76" i="5"/>
  <c r="Q74" i="5"/>
  <c r="T74" i="5" s="1"/>
  <c r="BG74" i="5" s="1"/>
  <c r="R74" i="5"/>
  <c r="Q72" i="5"/>
  <c r="T72" i="5" s="1"/>
  <c r="BG72" i="5" s="1"/>
  <c r="R72" i="5"/>
  <c r="Q70" i="5"/>
  <c r="T70" i="5" s="1"/>
  <c r="BG70" i="5" s="1"/>
  <c r="R70" i="5"/>
  <c r="Q68" i="5"/>
  <c r="T68" i="5" s="1"/>
  <c r="BG68" i="5" s="1"/>
  <c r="R68" i="5"/>
  <c r="Q66" i="5"/>
  <c r="T66" i="5" s="1"/>
  <c r="BG66" i="5" s="1"/>
  <c r="R66" i="5"/>
  <c r="Q64" i="5"/>
  <c r="T64" i="5" s="1"/>
  <c r="BG64" i="5" s="1"/>
  <c r="R64" i="5"/>
  <c r="Q62" i="5"/>
  <c r="T62" i="5" s="1"/>
  <c r="BG62" i="5" s="1"/>
  <c r="R62" i="5"/>
  <c r="X54" i="5"/>
  <c r="Y54" i="5" s="1"/>
  <c r="AP54" i="5" s="1"/>
  <c r="BI54" i="5" s="1"/>
  <c r="AN54" i="5"/>
  <c r="X44" i="5"/>
  <c r="Y44" i="5" s="1"/>
  <c r="AP44" i="5" s="1"/>
  <c r="BI44" i="5" s="1"/>
  <c r="AN44" i="5"/>
  <c r="X43" i="5"/>
  <c r="Y43" i="5" s="1"/>
  <c r="AN43" i="5"/>
  <c r="X17" i="5"/>
  <c r="Y17" i="5" s="1"/>
  <c r="AN17" i="5"/>
  <c r="R99" i="5"/>
  <c r="AP50" i="5"/>
  <c r="BI50" i="5" s="1"/>
  <c r="AP40" i="5"/>
  <c r="BI40" i="5" s="1"/>
  <c r="Q37" i="5"/>
  <c r="T37" i="5" s="1"/>
  <c r="BG37" i="5" s="1"/>
  <c r="R37" i="5"/>
  <c r="Q33" i="5"/>
  <c r="T33" i="5" s="1"/>
  <c r="BG33" i="5" s="1"/>
  <c r="R33" i="5"/>
  <c r="Q29" i="5"/>
  <c r="T29" i="5" s="1"/>
  <c r="BG29" i="5" s="1"/>
  <c r="R29" i="5"/>
  <c r="Q25" i="5"/>
  <c r="T25" i="5" s="1"/>
  <c r="BG25" i="5" s="1"/>
  <c r="R25" i="5"/>
  <c r="Q21" i="5"/>
  <c r="T21" i="5" s="1"/>
  <c r="BG21" i="5" s="1"/>
  <c r="R21" i="5"/>
  <c r="X7" i="5"/>
  <c r="Y7" i="5" s="1"/>
  <c r="AP7" i="5" s="1"/>
  <c r="BI7" i="5" s="1"/>
  <c r="AN7" i="5"/>
  <c r="X59" i="5"/>
  <c r="Y59" i="5" s="1"/>
  <c r="AN59" i="5"/>
  <c r="Q96" i="5"/>
  <c r="T96" i="5" s="1"/>
  <c r="BG96" i="5" s="1"/>
  <c r="R96" i="5"/>
  <c r="Q88" i="5"/>
  <c r="T88" i="5" s="1"/>
  <c r="BG88" i="5" s="1"/>
  <c r="R88" i="5"/>
  <c r="AP56" i="5"/>
  <c r="BI56" i="5" s="1"/>
  <c r="Q55" i="5"/>
  <c r="T55" i="5" s="1"/>
  <c r="BG55" i="5" s="1"/>
  <c r="R55" i="5"/>
  <c r="AN42" i="5"/>
  <c r="AP42" i="5" s="1"/>
  <c r="BI42" i="5" s="1"/>
  <c r="X57" i="5"/>
  <c r="Y57" i="5" s="1"/>
  <c r="AN57" i="5"/>
  <c r="X46" i="5"/>
  <c r="Y46" i="5" s="1"/>
  <c r="AN46" i="5"/>
  <c r="Q36" i="5"/>
  <c r="T36" i="5" s="1"/>
  <c r="BG36" i="5" s="1"/>
  <c r="R36" i="5"/>
  <c r="Q32" i="5"/>
  <c r="T32" i="5" s="1"/>
  <c r="BG32" i="5" s="1"/>
  <c r="R32" i="5"/>
  <c r="Q28" i="5"/>
  <c r="T28" i="5" s="1"/>
  <c r="BG28" i="5" s="1"/>
  <c r="R28" i="5"/>
  <c r="Q24" i="5"/>
  <c r="T24" i="5" s="1"/>
  <c r="BG24" i="5" s="1"/>
  <c r="R24" i="5"/>
  <c r="Q20" i="5"/>
  <c r="T20" i="5" s="1"/>
  <c r="BG20" i="5" s="1"/>
  <c r="R20" i="5"/>
  <c r="X11" i="5"/>
  <c r="Y11" i="5" s="1"/>
  <c r="AP11" i="5" s="1"/>
  <c r="BI11" i="5" s="1"/>
  <c r="AN11" i="5"/>
  <c r="Q6" i="5"/>
  <c r="T6" i="5" s="1"/>
  <c r="BG6" i="5" s="1"/>
  <c r="R6" i="5"/>
  <c r="AN49" i="5"/>
  <c r="AP49" i="5" s="1"/>
  <c r="BI49" i="5" s="1"/>
  <c r="AN41" i="5"/>
  <c r="AP41" i="5" s="1"/>
  <c r="BI41" i="5" s="1"/>
  <c r="AN19" i="5"/>
  <c r="AP19" i="5" s="1"/>
  <c r="BI19" i="5" s="1"/>
  <c r="Q18" i="5"/>
  <c r="T18" i="5" s="1"/>
  <c r="BG18" i="5" s="1"/>
  <c r="R18" i="5"/>
  <c r="Q38" i="5"/>
  <c r="T38" i="5" s="1"/>
  <c r="BG38" i="5" s="1"/>
  <c r="R38" i="5"/>
  <c r="Q34" i="5"/>
  <c r="T34" i="5" s="1"/>
  <c r="BG34" i="5" s="1"/>
  <c r="R34" i="5"/>
  <c r="Q30" i="5"/>
  <c r="T30" i="5" s="1"/>
  <c r="BG30" i="5" s="1"/>
  <c r="R30" i="5"/>
  <c r="Q26" i="5"/>
  <c r="T26" i="5" s="1"/>
  <c r="BG26" i="5" s="1"/>
  <c r="R26" i="5"/>
  <c r="Q22" i="5"/>
  <c r="T22" i="5" s="1"/>
  <c r="BG22" i="5" s="1"/>
  <c r="R22" i="5"/>
  <c r="Q16" i="5"/>
  <c r="T16" i="5" s="1"/>
  <c r="BG16" i="5" s="1"/>
  <c r="R16" i="5"/>
  <c r="Q14" i="5"/>
  <c r="T14" i="5" s="1"/>
  <c r="BG14" i="5" s="1"/>
  <c r="R14" i="5"/>
  <c r="R56" i="5"/>
  <c r="R48" i="5"/>
  <c r="R40" i="5"/>
  <c r="Q39" i="5"/>
  <c r="T39" i="5" s="1"/>
  <c r="BG39" i="5" s="1"/>
  <c r="R39" i="5"/>
  <c r="Q35" i="5"/>
  <c r="T35" i="5" s="1"/>
  <c r="BG35" i="5" s="1"/>
  <c r="R35" i="5"/>
  <c r="Q31" i="5"/>
  <c r="T31" i="5" s="1"/>
  <c r="BG31" i="5" s="1"/>
  <c r="R31" i="5"/>
  <c r="Q27" i="5"/>
  <c r="T27" i="5" s="1"/>
  <c r="BG27" i="5" s="1"/>
  <c r="R27" i="5"/>
  <c r="Q23" i="5"/>
  <c r="T23" i="5" s="1"/>
  <c r="BG23" i="5" s="1"/>
  <c r="R23" i="5"/>
  <c r="Q12" i="5"/>
  <c r="T12" i="5" s="1"/>
  <c r="BG12" i="5" s="1"/>
  <c r="R12" i="5"/>
  <c r="X13" i="5"/>
  <c r="Y13" i="5" s="1"/>
  <c r="AN13" i="5"/>
  <c r="Q10" i="5"/>
  <c r="T10" i="5" s="1"/>
  <c r="BG10" i="5" s="1"/>
  <c r="R10" i="5"/>
  <c r="R19" i="5"/>
  <c r="R17" i="5"/>
  <c r="R15" i="5"/>
  <c r="R13" i="5"/>
  <c r="R11" i="5"/>
  <c r="R9" i="5"/>
  <c r="R7" i="5"/>
  <c r="R5" i="5"/>
  <c r="T5" i="5" s="1"/>
  <c r="BG5" i="5" s="1"/>
  <c r="X98" i="4"/>
  <c r="Y98" i="4" s="1"/>
  <c r="AN98" i="4"/>
  <c r="Q97" i="4"/>
  <c r="T97" i="4" s="1"/>
  <c r="BG97" i="4" s="1"/>
  <c r="R97" i="4"/>
  <c r="X90" i="4"/>
  <c r="Y90" i="4" s="1"/>
  <c r="AN90" i="4"/>
  <c r="Q89" i="4"/>
  <c r="T89" i="4" s="1"/>
  <c r="BG89" i="4" s="1"/>
  <c r="R89" i="4"/>
  <c r="X82" i="4"/>
  <c r="Y82" i="4" s="1"/>
  <c r="AN82" i="4"/>
  <c r="Q81" i="4"/>
  <c r="T81" i="4" s="1"/>
  <c r="BG81" i="4" s="1"/>
  <c r="R81" i="4"/>
  <c r="X74" i="4"/>
  <c r="Y74" i="4" s="1"/>
  <c r="AN74" i="4"/>
  <c r="Q73" i="4"/>
  <c r="T73" i="4" s="1"/>
  <c r="BG73" i="4" s="1"/>
  <c r="R73" i="4"/>
  <c r="X66" i="4"/>
  <c r="Y66" i="4" s="1"/>
  <c r="AP66" i="4" s="1"/>
  <c r="BI66" i="4" s="1"/>
  <c r="AN66" i="4"/>
  <c r="Q65" i="4"/>
  <c r="T65" i="4" s="1"/>
  <c r="BG65" i="4" s="1"/>
  <c r="R65" i="4"/>
  <c r="X56" i="4"/>
  <c r="Y56" i="4" s="1"/>
  <c r="AN56" i="4"/>
  <c r="AP52" i="4"/>
  <c r="BI52" i="4" s="1"/>
  <c r="AN35" i="4"/>
  <c r="X35" i="4"/>
  <c r="Y35" i="4" s="1"/>
  <c r="AN29" i="4"/>
  <c r="X29" i="4"/>
  <c r="Y29" i="4" s="1"/>
  <c r="AN61" i="4"/>
  <c r="X80" i="4"/>
  <c r="Y80" i="4" s="1"/>
  <c r="AP80" i="4" s="1"/>
  <c r="BI80" i="4" s="1"/>
  <c r="AN80" i="4"/>
  <c r="Q63" i="4"/>
  <c r="T63" i="4" s="1"/>
  <c r="BG63" i="4" s="1"/>
  <c r="R63" i="4"/>
  <c r="AP61" i="4"/>
  <c r="BI61" i="4" s="1"/>
  <c r="X88" i="4"/>
  <c r="Y88" i="4" s="1"/>
  <c r="AN88" i="4"/>
  <c r="Q79" i="4"/>
  <c r="T79" i="4" s="1"/>
  <c r="BG79" i="4" s="1"/>
  <c r="R79" i="4"/>
  <c r="X59" i="4"/>
  <c r="Y59" i="4" s="1"/>
  <c r="AP59" i="4" s="1"/>
  <c r="BI59" i="4" s="1"/>
  <c r="AN59" i="4"/>
  <c r="X94" i="4"/>
  <c r="Y94" i="4" s="1"/>
  <c r="AP94" i="4" s="1"/>
  <c r="BI94" i="4" s="1"/>
  <c r="AN94" i="4"/>
  <c r="Q93" i="4"/>
  <c r="T93" i="4" s="1"/>
  <c r="BG93" i="4" s="1"/>
  <c r="R93" i="4"/>
  <c r="X86" i="4"/>
  <c r="Y86" i="4" s="1"/>
  <c r="AN86" i="4"/>
  <c r="Q85" i="4"/>
  <c r="T85" i="4" s="1"/>
  <c r="BG85" i="4" s="1"/>
  <c r="R85" i="4"/>
  <c r="X78" i="4"/>
  <c r="Y78" i="4" s="1"/>
  <c r="AP78" i="4" s="1"/>
  <c r="BI78" i="4" s="1"/>
  <c r="AN78" i="4"/>
  <c r="Q77" i="4"/>
  <c r="T77" i="4" s="1"/>
  <c r="BG77" i="4" s="1"/>
  <c r="R77" i="4"/>
  <c r="X70" i="4"/>
  <c r="Y70" i="4" s="1"/>
  <c r="AN70" i="4"/>
  <c r="Q69" i="4"/>
  <c r="T69" i="4" s="1"/>
  <c r="BG69" i="4" s="1"/>
  <c r="R69" i="4"/>
  <c r="X62" i="4"/>
  <c r="Y62" i="4" s="1"/>
  <c r="AP62" i="4" s="1"/>
  <c r="BI62" i="4" s="1"/>
  <c r="AN62" i="4"/>
  <c r="X51" i="4"/>
  <c r="Y51" i="4" s="1"/>
  <c r="AN51" i="4"/>
  <c r="X49" i="4"/>
  <c r="Y49" i="4" s="1"/>
  <c r="AN49" i="4"/>
  <c r="Q95" i="4"/>
  <c r="T95" i="4" s="1"/>
  <c r="BG95" i="4" s="1"/>
  <c r="R95" i="4"/>
  <c r="Q87" i="4"/>
  <c r="T87" i="4" s="1"/>
  <c r="BG87" i="4" s="1"/>
  <c r="R87" i="4"/>
  <c r="Q71" i="4"/>
  <c r="T71" i="4" s="1"/>
  <c r="BG71" i="4" s="1"/>
  <c r="R71" i="4"/>
  <c r="Q57" i="4"/>
  <c r="T57" i="4" s="1"/>
  <c r="BG57" i="4" s="1"/>
  <c r="R57" i="4"/>
  <c r="X55" i="4"/>
  <c r="Y55" i="4" s="1"/>
  <c r="AP55" i="4" s="1"/>
  <c r="BI55" i="4" s="1"/>
  <c r="AN55" i="4"/>
  <c r="X64" i="4"/>
  <c r="Y64" i="4" s="1"/>
  <c r="AP64" i="4" s="1"/>
  <c r="BI64" i="4" s="1"/>
  <c r="AN64" i="4"/>
  <c r="Q99" i="4"/>
  <c r="T99" i="4" s="1"/>
  <c r="BG99" i="4" s="1"/>
  <c r="R99" i="4"/>
  <c r="X92" i="4"/>
  <c r="Y92" i="4" s="1"/>
  <c r="AN92" i="4"/>
  <c r="Q91" i="4"/>
  <c r="T91" i="4" s="1"/>
  <c r="BG91" i="4" s="1"/>
  <c r="R91" i="4"/>
  <c r="X84" i="4"/>
  <c r="Y84" i="4" s="1"/>
  <c r="AP84" i="4" s="1"/>
  <c r="BI84" i="4" s="1"/>
  <c r="AN84" i="4"/>
  <c r="Q83" i="4"/>
  <c r="T83" i="4" s="1"/>
  <c r="BG83" i="4" s="1"/>
  <c r="R83" i="4"/>
  <c r="X76" i="4"/>
  <c r="Y76" i="4" s="1"/>
  <c r="AN76" i="4"/>
  <c r="Q75" i="4"/>
  <c r="T75" i="4" s="1"/>
  <c r="BG75" i="4" s="1"/>
  <c r="R75" i="4"/>
  <c r="X68" i="4"/>
  <c r="Y68" i="4" s="1"/>
  <c r="AP68" i="4" s="1"/>
  <c r="BI68" i="4" s="1"/>
  <c r="AN68" i="4"/>
  <c r="Q67" i="4"/>
  <c r="T67" i="4" s="1"/>
  <c r="BG67" i="4" s="1"/>
  <c r="R67" i="4"/>
  <c r="X96" i="4"/>
  <c r="Y96" i="4" s="1"/>
  <c r="AN96" i="4"/>
  <c r="X72" i="4"/>
  <c r="Y72" i="4" s="1"/>
  <c r="AP72" i="4" s="1"/>
  <c r="BI72" i="4" s="1"/>
  <c r="AN72" i="4"/>
  <c r="Q60" i="4"/>
  <c r="T60" i="4" s="1"/>
  <c r="BG60" i="4" s="1"/>
  <c r="R60" i="4"/>
  <c r="AP50" i="4"/>
  <c r="BI50" i="4" s="1"/>
  <c r="X45" i="4"/>
  <c r="Y45" i="4" s="1"/>
  <c r="AP45" i="4" s="1"/>
  <c r="BI45" i="4" s="1"/>
  <c r="AN45" i="4"/>
  <c r="AP47" i="4"/>
  <c r="BI47" i="4" s="1"/>
  <c r="AN31" i="4"/>
  <c r="X31" i="4"/>
  <c r="Y31" i="4" s="1"/>
  <c r="AN25" i="4"/>
  <c r="X25" i="4"/>
  <c r="Y25" i="4" s="1"/>
  <c r="X12" i="4"/>
  <c r="Y12" i="4" s="1"/>
  <c r="AN12" i="4"/>
  <c r="AN9" i="4"/>
  <c r="X9" i="4"/>
  <c r="Y9" i="4" s="1"/>
  <c r="AP9" i="4" s="1"/>
  <c r="BI9" i="4" s="1"/>
  <c r="X58" i="4"/>
  <c r="Y58" i="4" s="1"/>
  <c r="AP58" i="4" s="1"/>
  <c r="BI58" i="4" s="1"/>
  <c r="R56" i="4"/>
  <c r="R52" i="4"/>
  <c r="AN43" i="4"/>
  <c r="AP43" i="4" s="1"/>
  <c r="BI43" i="4" s="1"/>
  <c r="AN37" i="4"/>
  <c r="X37" i="4"/>
  <c r="Y37" i="4" s="1"/>
  <c r="X22" i="4"/>
  <c r="Y22" i="4" s="1"/>
  <c r="AP22" i="4" s="1"/>
  <c r="BI22" i="4" s="1"/>
  <c r="AN22" i="4"/>
  <c r="AN19" i="4"/>
  <c r="X19" i="4"/>
  <c r="Y19" i="4" s="1"/>
  <c r="AP19" i="4" s="1"/>
  <c r="BI19" i="4" s="1"/>
  <c r="AN39" i="4"/>
  <c r="X39" i="4"/>
  <c r="Y39" i="4" s="1"/>
  <c r="AP39" i="4" s="1"/>
  <c r="BI39" i="4" s="1"/>
  <c r="AP41" i="4"/>
  <c r="BI41" i="4" s="1"/>
  <c r="AN33" i="4"/>
  <c r="X33" i="4"/>
  <c r="Y33" i="4" s="1"/>
  <c r="AP33" i="4" s="1"/>
  <c r="BI33" i="4" s="1"/>
  <c r="X26" i="4"/>
  <c r="Y26" i="4" s="1"/>
  <c r="AP26" i="4" s="1"/>
  <c r="BI26" i="4" s="1"/>
  <c r="AN26" i="4"/>
  <c r="AN23" i="4"/>
  <c r="X23" i="4"/>
  <c r="Y23" i="4" s="1"/>
  <c r="X10" i="4"/>
  <c r="Y10" i="4" s="1"/>
  <c r="AN10" i="4"/>
  <c r="T7" i="4"/>
  <c r="BG7" i="4" s="1"/>
  <c r="AN7" i="4" s="1"/>
  <c r="AP7" i="4" s="1"/>
  <c r="BI7" i="4" s="1"/>
  <c r="R61" i="4"/>
  <c r="AN53" i="4"/>
  <c r="AP53" i="4" s="1"/>
  <c r="BI53" i="4" s="1"/>
  <c r="AN40" i="4"/>
  <c r="AP40" i="4" s="1"/>
  <c r="BI40" i="4" s="1"/>
  <c r="X20" i="4"/>
  <c r="Y20" i="4" s="1"/>
  <c r="AN20" i="4"/>
  <c r="AN17" i="4"/>
  <c r="X17" i="4"/>
  <c r="Y17" i="4" s="1"/>
  <c r="R44" i="4"/>
  <c r="X28" i="4"/>
  <c r="Y28" i="4" s="1"/>
  <c r="AP28" i="4" s="1"/>
  <c r="BI28" i="4" s="1"/>
  <c r="AN27" i="4"/>
  <c r="X27" i="4"/>
  <c r="Y27" i="4" s="1"/>
  <c r="AP27" i="4" s="1"/>
  <c r="BI27" i="4" s="1"/>
  <c r="X14" i="4"/>
  <c r="Y14" i="4" s="1"/>
  <c r="AN14" i="4"/>
  <c r="AN11" i="4"/>
  <c r="X11" i="4"/>
  <c r="Y11" i="4" s="1"/>
  <c r="X16" i="4"/>
  <c r="Y16" i="4" s="1"/>
  <c r="AP16" i="4" s="1"/>
  <c r="BI16" i="4" s="1"/>
  <c r="AN16" i="4"/>
  <c r="AN52" i="4"/>
  <c r="X34" i="4"/>
  <c r="Y34" i="4" s="1"/>
  <c r="AP34" i="4" s="1"/>
  <c r="BI34" i="4" s="1"/>
  <c r="X24" i="4"/>
  <c r="Y24" i="4" s="1"/>
  <c r="AN24" i="4"/>
  <c r="AN21" i="4"/>
  <c r="X21" i="4"/>
  <c r="Y21" i="4" s="1"/>
  <c r="X8" i="4"/>
  <c r="Y8" i="4" s="1"/>
  <c r="AP8" i="4" s="1"/>
  <c r="BI8" i="4" s="1"/>
  <c r="AN8" i="4"/>
  <c r="AN13" i="4"/>
  <c r="X13" i="4"/>
  <c r="Y13" i="4" s="1"/>
  <c r="AP13" i="4" s="1"/>
  <c r="BI13" i="4" s="1"/>
  <c r="AN47" i="4"/>
  <c r="R40" i="4"/>
  <c r="X18" i="4"/>
  <c r="Y18" i="4" s="1"/>
  <c r="AP18" i="4" s="1"/>
  <c r="BI18" i="4" s="1"/>
  <c r="AN18" i="4"/>
  <c r="AN15" i="4"/>
  <c r="X15" i="4"/>
  <c r="Y15" i="4" s="1"/>
  <c r="Q6" i="4"/>
  <c r="R6" i="4"/>
  <c r="R5" i="4"/>
  <c r="T5" i="4" s="1"/>
  <c r="BG5" i="4" s="1"/>
  <c r="AN5" i="4" s="1"/>
  <c r="AP5" i="4" s="1"/>
  <c r="BI5" i="4" s="1"/>
  <c r="R7" i="4"/>
  <c r="AN192" i="3"/>
  <c r="X192" i="3"/>
  <c r="Y192" i="3" s="1"/>
  <c r="AN160" i="3"/>
  <c r="X160" i="3"/>
  <c r="Y160" i="3" s="1"/>
  <c r="AP160" i="3" s="1"/>
  <c r="BI160" i="3" s="1"/>
  <c r="X233" i="3"/>
  <c r="Y233" i="3" s="1"/>
  <c r="AN233" i="3"/>
  <c r="AN188" i="3"/>
  <c r="X188" i="3"/>
  <c r="Y188" i="3" s="1"/>
  <c r="AP188" i="3" s="1"/>
  <c r="BI188" i="3" s="1"/>
  <c r="AN180" i="3"/>
  <c r="X180" i="3"/>
  <c r="Y180" i="3" s="1"/>
  <c r="AN172" i="3"/>
  <c r="X172" i="3"/>
  <c r="Y172" i="3" s="1"/>
  <c r="AP172" i="3" s="1"/>
  <c r="BI172" i="3" s="1"/>
  <c r="AN164" i="3"/>
  <c r="X164" i="3"/>
  <c r="Y164" i="3" s="1"/>
  <c r="AN156" i="3"/>
  <c r="X156" i="3"/>
  <c r="Y156" i="3" s="1"/>
  <c r="AP156" i="3" s="1"/>
  <c r="BI156" i="3" s="1"/>
  <c r="X218" i="3"/>
  <c r="Y218" i="3" s="1"/>
  <c r="AP218" i="3" s="1"/>
  <c r="BI218" i="3" s="1"/>
  <c r="AN218" i="3"/>
  <c r="AN154" i="3"/>
  <c r="X154" i="3"/>
  <c r="Y154" i="3" s="1"/>
  <c r="AP154" i="3" s="1"/>
  <c r="BI154" i="3" s="1"/>
  <c r="X196" i="3"/>
  <c r="Y196" i="3" s="1"/>
  <c r="AP196" i="3" s="1"/>
  <c r="BI196" i="3" s="1"/>
  <c r="AN196" i="3"/>
  <c r="AN231" i="3"/>
  <c r="X231" i="3"/>
  <c r="Y231" i="3" s="1"/>
  <c r="AP231" i="3" s="1"/>
  <c r="BI231" i="3" s="1"/>
  <c r="AN151" i="3"/>
  <c r="X151" i="3"/>
  <c r="Y151" i="3" s="1"/>
  <c r="AN168" i="3"/>
  <c r="X168" i="3"/>
  <c r="Y168" i="3" s="1"/>
  <c r="AP168" i="3" s="1"/>
  <c r="BI168" i="3" s="1"/>
  <c r="AN222" i="3"/>
  <c r="X222" i="3"/>
  <c r="Y222" i="3" s="1"/>
  <c r="AN199" i="3"/>
  <c r="X199" i="3"/>
  <c r="Y199" i="3" s="1"/>
  <c r="AP199" i="3" s="1"/>
  <c r="BI199" i="3" s="1"/>
  <c r="AN191" i="3"/>
  <c r="X191" i="3"/>
  <c r="Y191" i="3" s="1"/>
  <c r="AN183" i="3"/>
  <c r="X183" i="3"/>
  <c r="Y183" i="3" s="1"/>
  <c r="AP183" i="3" s="1"/>
  <c r="BI183" i="3" s="1"/>
  <c r="AN175" i="3"/>
  <c r="X175" i="3"/>
  <c r="Y175" i="3" s="1"/>
  <c r="AN167" i="3"/>
  <c r="X167" i="3"/>
  <c r="Y167" i="3" s="1"/>
  <c r="AP167" i="3" s="1"/>
  <c r="BI167" i="3" s="1"/>
  <c r="AN159" i="3"/>
  <c r="X159" i="3"/>
  <c r="Y159" i="3" s="1"/>
  <c r="AN184" i="3"/>
  <c r="X184" i="3"/>
  <c r="Y184" i="3" s="1"/>
  <c r="AP184" i="3" s="1"/>
  <c r="BI184" i="3" s="1"/>
  <c r="X217" i="3"/>
  <c r="Y217" i="3" s="1"/>
  <c r="AP217" i="3" s="1"/>
  <c r="BI217" i="3" s="1"/>
  <c r="AN217" i="3"/>
  <c r="AN234" i="3"/>
  <c r="X234" i="3"/>
  <c r="Y234" i="3" s="1"/>
  <c r="AN197" i="3"/>
  <c r="X197" i="3"/>
  <c r="Y197" i="3" s="1"/>
  <c r="AN189" i="3"/>
  <c r="X189" i="3"/>
  <c r="Y189" i="3" s="1"/>
  <c r="AP189" i="3" s="1"/>
  <c r="BI189" i="3" s="1"/>
  <c r="AN181" i="3"/>
  <c r="X181" i="3"/>
  <c r="Y181" i="3" s="1"/>
  <c r="AN173" i="3"/>
  <c r="X173" i="3"/>
  <c r="Y173" i="3" s="1"/>
  <c r="AP173" i="3" s="1"/>
  <c r="BI173" i="3" s="1"/>
  <c r="AN165" i="3"/>
  <c r="X165" i="3"/>
  <c r="Y165" i="3" s="1"/>
  <c r="AN157" i="3"/>
  <c r="X157" i="3"/>
  <c r="Y157" i="3" s="1"/>
  <c r="AP157" i="3" s="1"/>
  <c r="BI157" i="3" s="1"/>
  <c r="AN176" i="3"/>
  <c r="X176" i="3"/>
  <c r="Y176" i="3" s="1"/>
  <c r="X226" i="3"/>
  <c r="Y226" i="3" s="1"/>
  <c r="AN226" i="3"/>
  <c r="AN230" i="3"/>
  <c r="X230" i="3"/>
  <c r="Y230" i="3" s="1"/>
  <c r="X225" i="3"/>
  <c r="Y225" i="3" s="1"/>
  <c r="AN225" i="3"/>
  <c r="X214" i="3"/>
  <c r="Y214" i="3" s="1"/>
  <c r="AP214" i="3" s="1"/>
  <c r="BI214" i="3" s="1"/>
  <c r="AN214" i="3"/>
  <c r="X212" i="3"/>
  <c r="Y212" i="3" s="1"/>
  <c r="AN212" i="3"/>
  <c r="X210" i="3"/>
  <c r="Y210" i="3" s="1"/>
  <c r="AP210" i="3" s="1"/>
  <c r="BI210" i="3" s="1"/>
  <c r="AN210" i="3"/>
  <c r="X208" i="3"/>
  <c r="Y208" i="3" s="1"/>
  <c r="AN208" i="3"/>
  <c r="X206" i="3"/>
  <c r="Y206" i="3" s="1"/>
  <c r="AP206" i="3" s="1"/>
  <c r="BI206" i="3" s="1"/>
  <c r="AN206" i="3"/>
  <c r="X204" i="3"/>
  <c r="Y204" i="3" s="1"/>
  <c r="AN204" i="3"/>
  <c r="X202" i="3"/>
  <c r="Y202" i="3" s="1"/>
  <c r="AP202" i="3" s="1"/>
  <c r="BI202" i="3" s="1"/>
  <c r="AN202" i="3"/>
  <c r="X200" i="3"/>
  <c r="Y200" i="3" s="1"/>
  <c r="AN200" i="3"/>
  <c r="AN150" i="3"/>
  <c r="X150" i="3"/>
  <c r="Y150" i="3" s="1"/>
  <c r="X146" i="3"/>
  <c r="Y146" i="3" s="1"/>
  <c r="AN146" i="3"/>
  <c r="AN223" i="3"/>
  <c r="X223" i="3"/>
  <c r="Y223" i="3" s="1"/>
  <c r="X198" i="3"/>
  <c r="Y198" i="3" s="1"/>
  <c r="AN198" i="3"/>
  <c r="AN194" i="3"/>
  <c r="X194" i="3"/>
  <c r="Y194" i="3" s="1"/>
  <c r="AN190" i="3"/>
  <c r="X190" i="3"/>
  <c r="Y190" i="3" s="1"/>
  <c r="AP190" i="3" s="1"/>
  <c r="BI190" i="3" s="1"/>
  <c r="AN186" i="3"/>
  <c r="X186" i="3"/>
  <c r="Y186" i="3" s="1"/>
  <c r="AN182" i="3"/>
  <c r="X182" i="3"/>
  <c r="Y182" i="3" s="1"/>
  <c r="AP182" i="3" s="1"/>
  <c r="BI182" i="3" s="1"/>
  <c r="AN178" i="3"/>
  <c r="X178" i="3"/>
  <c r="Y178" i="3" s="1"/>
  <c r="AN174" i="3"/>
  <c r="X174" i="3"/>
  <c r="Y174" i="3" s="1"/>
  <c r="AP174" i="3" s="1"/>
  <c r="BI174" i="3" s="1"/>
  <c r="AN170" i="3"/>
  <c r="X170" i="3"/>
  <c r="Y170" i="3" s="1"/>
  <c r="AN166" i="3"/>
  <c r="X166" i="3"/>
  <c r="Y166" i="3" s="1"/>
  <c r="AP166" i="3" s="1"/>
  <c r="BI166" i="3" s="1"/>
  <c r="AN162" i="3"/>
  <c r="X162" i="3"/>
  <c r="Y162" i="3" s="1"/>
  <c r="AN158" i="3"/>
  <c r="X158" i="3"/>
  <c r="Y158" i="3" s="1"/>
  <c r="AP158" i="3" s="1"/>
  <c r="BI158" i="3" s="1"/>
  <c r="AN152" i="3"/>
  <c r="X152" i="3"/>
  <c r="Y152" i="3" s="1"/>
  <c r="Q107" i="3"/>
  <c r="T107" i="3" s="1"/>
  <c r="BG107" i="3" s="1"/>
  <c r="R107" i="3"/>
  <c r="AN94" i="3"/>
  <c r="X94" i="3"/>
  <c r="Y94" i="3" s="1"/>
  <c r="X58" i="3"/>
  <c r="Y58" i="3" s="1"/>
  <c r="AP58" i="3" s="1"/>
  <c r="BI58" i="3" s="1"/>
  <c r="AN58" i="3"/>
  <c r="Q149" i="3"/>
  <c r="T149" i="3" s="1"/>
  <c r="BG149" i="3" s="1"/>
  <c r="R149" i="3"/>
  <c r="X147" i="3"/>
  <c r="Y147" i="3" s="1"/>
  <c r="AP147" i="3" s="1"/>
  <c r="BI147" i="3" s="1"/>
  <c r="X134" i="3"/>
  <c r="Y134" i="3" s="1"/>
  <c r="AP134" i="3" s="1"/>
  <c r="BI134" i="3" s="1"/>
  <c r="AN134" i="3"/>
  <c r="AP115" i="3"/>
  <c r="BI115" i="3" s="1"/>
  <c r="X112" i="3"/>
  <c r="Y112" i="3" s="1"/>
  <c r="AN112" i="3"/>
  <c r="Q101" i="3"/>
  <c r="T101" i="3" s="1"/>
  <c r="BG101" i="3" s="1"/>
  <c r="R101" i="3"/>
  <c r="Q71" i="3"/>
  <c r="T71" i="3" s="1"/>
  <c r="BG71" i="3" s="1"/>
  <c r="R71" i="3"/>
  <c r="X39" i="3"/>
  <c r="Y39" i="3" s="1"/>
  <c r="AP39" i="3" s="1"/>
  <c r="BI39" i="3" s="1"/>
  <c r="AN39" i="3"/>
  <c r="Q232" i="3"/>
  <c r="T232" i="3" s="1"/>
  <c r="BG232" i="3" s="1"/>
  <c r="Q224" i="3"/>
  <c r="T224" i="3" s="1"/>
  <c r="BG224" i="3" s="1"/>
  <c r="Q216" i="3"/>
  <c r="T216" i="3" s="1"/>
  <c r="BG216" i="3" s="1"/>
  <c r="Q215" i="3"/>
  <c r="T215" i="3" s="1"/>
  <c r="BG215" i="3" s="1"/>
  <c r="Q213" i="3"/>
  <c r="T213" i="3" s="1"/>
  <c r="BG213" i="3" s="1"/>
  <c r="Q211" i="3"/>
  <c r="T211" i="3" s="1"/>
  <c r="BG211" i="3" s="1"/>
  <c r="Q209" i="3"/>
  <c r="T209" i="3" s="1"/>
  <c r="BG209" i="3" s="1"/>
  <c r="Q207" i="3"/>
  <c r="T207" i="3" s="1"/>
  <c r="BG207" i="3" s="1"/>
  <c r="Q205" i="3"/>
  <c r="T205" i="3" s="1"/>
  <c r="BG205" i="3" s="1"/>
  <c r="Q203" i="3"/>
  <c r="T203" i="3" s="1"/>
  <c r="BG203" i="3" s="1"/>
  <c r="Q201" i="3"/>
  <c r="T201" i="3" s="1"/>
  <c r="BG201" i="3" s="1"/>
  <c r="AP133" i="3"/>
  <c r="BI133" i="3" s="1"/>
  <c r="X144" i="3"/>
  <c r="Y144" i="3" s="1"/>
  <c r="AP144" i="3" s="1"/>
  <c r="BI144" i="3" s="1"/>
  <c r="AN144" i="3"/>
  <c r="AP139" i="3"/>
  <c r="BI139" i="3" s="1"/>
  <c r="X138" i="3"/>
  <c r="Y138" i="3" s="1"/>
  <c r="AN138" i="3"/>
  <c r="X132" i="3"/>
  <c r="Y132" i="3" s="1"/>
  <c r="AP132" i="3" s="1"/>
  <c r="BI132" i="3" s="1"/>
  <c r="AN132" i="3"/>
  <c r="X97" i="3"/>
  <c r="Y97" i="3" s="1"/>
  <c r="AN97" i="3"/>
  <c r="Q229" i="3"/>
  <c r="T229" i="3" s="1"/>
  <c r="BG229" i="3" s="1"/>
  <c r="Q221" i="3"/>
  <c r="T221" i="3" s="1"/>
  <c r="BG221" i="3" s="1"/>
  <c r="Q193" i="3"/>
  <c r="T193" i="3" s="1"/>
  <c r="BG193" i="3" s="1"/>
  <c r="Q185" i="3"/>
  <c r="T185" i="3" s="1"/>
  <c r="BG185" i="3" s="1"/>
  <c r="Q177" i="3"/>
  <c r="T177" i="3" s="1"/>
  <c r="BG177" i="3" s="1"/>
  <c r="Q169" i="3"/>
  <c r="T169" i="3" s="1"/>
  <c r="BG169" i="3" s="1"/>
  <c r="Q161" i="3"/>
  <c r="T161" i="3" s="1"/>
  <c r="BG161" i="3" s="1"/>
  <c r="Q153" i="3"/>
  <c r="T153" i="3" s="1"/>
  <c r="BG153" i="3" s="1"/>
  <c r="AP136" i="3"/>
  <c r="BI136" i="3" s="1"/>
  <c r="X104" i="3"/>
  <c r="Y104" i="3" s="1"/>
  <c r="AP104" i="3" s="1"/>
  <c r="BI104" i="3" s="1"/>
  <c r="AN104" i="3"/>
  <c r="AN90" i="3"/>
  <c r="X90" i="3"/>
  <c r="Y90" i="3" s="1"/>
  <c r="Q228" i="3"/>
  <c r="T228" i="3" s="1"/>
  <c r="BG228" i="3" s="1"/>
  <c r="Q220" i="3"/>
  <c r="T220" i="3" s="1"/>
  <c r="BG220" i="3" s="1"/>
  <c r="X148" i="3"/>
  <c r="Y148" i="3" s="1"/>
  <c r="AN148" i="3"/>
  <c r="X128" i="3"/>
  <c r="Y128" i="3" s="1"/>
  <c r="AP128" i="3" s="1"/>
  <c r="BI128" i="3" s="1"/>
  <c r="AN128" i="3"/>
  <c r="AP125" i="3"/>
  <c r="BI125" i="3" s="1"/>
  <c r="Q227" i="3"/>
  <c r="T227" i="3" s="1"/>
  <c r="BG227" i="3" s="1"/>
  <c r="Q219" i="3"/>
  <c r="T219" i="3" s="1"/>
  <c r="BG219" i="3" s="1"/>
  <c r="Q195" i="3"/>
  <c r="T195" i="3" s="1"/>
  <c r="BG195" i="3" s="1"/>
  <c r="Q187" i="3"/>
  <c r="T187" i="3" s="1"/>
  <c r="BG187" i="3" s="1"/>
  <c r="Q179" i="3"/>
  <c r="T179" i="3" s="1"/>
  <c r="BG179" i="3" s="1"/>
  <c r="Q171" i="3"/>
  <c r="T171" i="3" s="1"/>
  <c r="BG171" i="3" s="1"/>
  <c r="Q163" i="3"/>
  <c r="T163" i="3" s="1"/>
  <c r="BG163" i="3" s="1"/>
  <c r="Q155" i="3"/>
  <c r="T155" i="3" s="1"/>
  <c r="BG155" i="3" s="1"/>
  <c r="X117" i="3"/>
  <c r="Y117" i="3" s="1"/>
  <c r="AN117" i="3"/>
  <c r="AN120" i="3"/>
  <c r="AP120" i="3" s="1"/>
  <c r="BI120" i="3" s="1"/>
  <c r="AN115" i="3"/>
  <c r="Q63" i="3"/>
  <c r="T63" i="3" s="1"/>
  <c r="BG63" i="3" s="1"/>
  <c r="R63" i="3"/>
  <c r="X50" i="3"/>
  <c r="Y50" i="3" s="1"/>
  <c r="AP50" i="3" s="1"/>
  <c r="BI50" i="3" s="1"/>
  <c r="AN50" i="3"/>
  <c r="AP124" i="3"/>
  <c r="BI124" i="3" s="1"/>
  <c r="AN84" i="3"/>
  <c r="X84" i="3"/>
  <c r="Y84" i="3" s="1"/>
  <c r="Q55" i="3"/>
  <c r="T55" i="3" s="1"/>
  <c r="BG55" i="3" s="1"/>
  <c r="R55" i="3"/>
  <c r="AN127" i="3"/>
  <c r="AP127" i="3" s="1"/>
  <c r="BI127" i="3" s="1"/>
  <c r="AP114" i="3"/>
  <c r="BI114" i="3" s="1"/>
  <c r="AN111" i="3"/>
  <c r="AP111" i="3" s="1"/>
  <c r="BI111" i="3" s="1"/>
  <c r="Q98" i="3"/>
  <c r="T98" i="3" s="1"/>
  <c r="BG98" i="3" s="1"/>
  <c r="R98" i="3"/>
  <c r="AN92" i="3"/>
  <c r="X92" i="3"/>
  <c r="Y92" i="3" s="1"/>
  <c r="AP92" i="3" s="1"/>
  <c r="BI92" i="3" s="1"/>
  <c r="AN77" i="3"/>
  <c r="X77" i="3"/>
  <c r="Y77" i="3" s="1"/>
  <c r="AN122" i="3"/>
  <c r="Q109" i="3"/>
  <c r="T109" i="3" s="1"/>
  <c r="BG109" i="3" s="1"/>
  <c r="R109" i="3"/>
  <c r="AN87" i="3"/>
  <c r="X87" i="3"/>
  <c r="Y87" i="3" s="1"/>
  <c r="AP87" i="3" s="1"/>
  <c r="BI87" i="3" s="1"/>
  <c r="X70" i="3"/>
  <c r="Y70" i="3" s="1"/>
  <c r="AP70" i="3" s="1"/>
  <c r="BI70" i="3" s="1"/>
  <c r="AN70" i="3"/>
  <c r="X57" i="3"/>
  <c r="Y57" i="3" s="1"/>
  <c r="AP57" i="3" s="1"/>
  <c r="BI57" i="3" s="1"/>
  <c r="AN57" i="3"/>
  <c r="AN142" i="3"/>
  <c r="AP142" i="3" s="1"/>
  <c r="BI142" i="3" s="1"/>
  <c r="AN123" i="3"/>
  <c r="AP123" i="3" s="1"/>
  <c r="BI123" i="3" s="1"/>
  <c r="Q106" i="3"/>
  <c r="T106" i="3" s="1"/>
  <c r="BG106" i="3" s="1"/>
  <c r="R106" i="3"/>
  <c r="AP102" i="3"/>
  <c r="BI102" i="3" s="1"/>
  <c r="X100" i="3"/>
  <c r="Y100" i="3" s="1"/>
  <c r="AP100" i="3" s="1"/>
  <c r="BI100" i="3" s="1"/>
  <c r="AN100" i="3"/>
  <c r="Q96" i="3"/>
  <c r="T96" i="3" s="1"/>
  <c r="BG96" i="3" s="1"/>
  <c r="R96" i="3"/>
  <c r="AN76" i="3"/>
  <c r="X76" i="3"/>
  <c r="Y76" i="3" s="1"/>
  <c r="X62" i="3"/>
  <c r="Y62" i="3" s="1"/>
  <c r="AN62" i="3"/>
  <c r="AN140" i="3"/>
  <c r="AP140" i="3" s="1"/>
  <c r="BI140" i="3" s="1"/>
  <c r="AN129" i="3"/>
  <c r="AN118" i="3"/>
  <c r="AP118" i="3" s="1"/>
  <c r="BI118" i="3" s="1"/>
  <c r="AP116" i="3"/>
  <c r="BI116" i="3" s="1"/>
  <c r="AN113" i="3"/>
  <c r="AP113" i="3" s="1"/>
  <c r="BI113" i="3" s="1"/>
  <c r="AN88" i="3"/>
  <c r="X88" i="3"/>
  <c r="Y88" i="3" s="1"/>
  <c r="AP88" i="3" s="1"/>
  <c r="BI88" i="3" s="1"/>
  <c r="AN78" i="3"/>
  <c r="X78" i="3"/>
  <c r="Y78" i="3" s="1"/>
  <c r="X64" i="3"/>
  <c r="Y64" i="3" s="1"/>
  <c r="AP64" i="3" s="1"/>
  <c r="BI64" i="3" s="1"/>
  <c r="AN64" i="3"/>
  <c r="X54" i="3"/>
  <c r="Y54" i="3" s="1"/>
  <c r="AP54" i="3" s="1"/>
  <c r="BI54" i="3" s="1"/>
  <c r="AN54" i="3"/>
  <c r="AP130" i="3"/>
  <c r="BI130" i="3" s="1"/>
  <c r="AP129" i="3"/>
  <c r="BI129" i="3" s="1"/>
  <c r="AP122" i="3"/>
  <c r="BI122" i="3" s="1"/>
  <c r="AN119" i="3"/>
  <c r="AP119" i="3" s="1"/>
  <c r="BI119" i="3" s="1"/>
  <c r="X103" i="3"/>
  <c r="Y103" i="3" s="1"/>
  <c r="AN103" i="3"/>
  <c r="AN82" i="3"/>
  <c r="X82" i="3"/>
  <c r="Y82" i="3" s="1"/>
  <c r="X66" i="3"/>
  <c r="Y66" i="3" s="1"/>
  <c r="AN66" i="3"/>
  <c r="X48" i="3"/>
  <c r="Y48" i="3" s="1"/>
  <c r="AP48" i="3" s="1"/>
  <c r="BI48" i="3" s="1"/>
  <c r="AN48" i="3"/>
  <c r="X41" i="3"/>
  <c r="Y41" i="3" s="1"/>
  <c r="AN41" i="3"/>
  <c r="AN80" i="3"/>
  <c r="X80" i="3"/>
  <c r="Y80" i="3" s="1"/>
  <c r="AP74" i="3"/>
  <c r="BI74" i="3" s="1"/>
  <c r="AP61" i="3"/>
  <c r="BI61" i="3" s="1"/>
  <c r="AN86" i="3"/>
  <c r="X86" i="3"/>
  <c r="Y86" i="3" s="1"/>
  <c r="X68" i="3"/>
  <c r="Y68" i="3" s="1"/>
  <c r="AP68" i="3" s="1"/>
  <c r="BI68" i="3" s="1"/>
  <c r="AN68" i="3"/>
  <c r="X52" i="3"/>
  <c r="Y52" i="3" s="1"/>
  <c r="AN52" i="3"/>
  <c r="Q47" i="3"/>
  <c r="T47" i="3" s="1"/>
  <c r="BG47" i="3" s="1"/>
  <c r="R47" i="3"/>
  <c r="X49" i="3"/>
  <c r="Y49" i="3" s="1"/>
  <c r="AN49" i="3"/>
  <c r="X72" i="3"/>
  <c r="Y72" i="3" s="1"/>
  <c r="AP72" i="3" s="1"/>
  <c r="BI72" i="3" s="1"/>
  <c r="AN72" i="3"/>
  <c r="X65" i="3"/>
  <c r="Y65" i="3" s="1"/>
  <c r="AN65" i="3"/>
  <c r="X56" i="3"/>
  <c r="Y56" i="3" s="1"/>
  <c r="AP56" i="3" s="1"/>
  <c r="BI56" i="3" s="1"/>
  <c r="AN56" i="3"/>
  <c r="AP53" i="3"/>
  <c r="BI53" i="3" s="1"/>
  <c r="AP34" i="3"/>
  <c r="BI34" i="3" s="1"/>
  <c r="X83" i="3"/>
  <c r="Y83" i="3" s="1"/>
  <c r="AP83" i="3" s="1"/>
  <c r="BI83" i="3" s="1"/>
  <c r="X60" i="3"/>
  <c r="Y60" i="3" s="1"/>
  <c r="AP60" i="3" s="1"/>
  <c r="BI60" i="3" s="1"/>
  <c r="AN60" i="3"/>
  <c r="X46" i="3"/>
  <c r="Y46" i="3" s="1"/>
  <c r="AP46" i="3" s="1"/>
  <c r="BI46" i="3" s="1"/>
  <c r="AN46" i="3"/>
  <c r="X37" i="3"/>
  <c r="Y37" i="3" s="1"/>
  <c r="AP37" i="3" s="1"/>
  <c r="BI37" i="3" s="1"/>
  <c r="AN37" i="3"/>
  <c r="R74" i="3"/>
  <c r="R66" i="3"/>
  <c r="R58" i="3"/>
  <c r="R50" i="3"/>
  <c r="AN69" i="3"/>
  <c r="AP69" i="3" s="1"/>
  <c r="BI69" i="3" s="1"/>
  <c r="AN61" i="3"/>
  <c r="AN53" i="3"/>
  <c r="R49" i="3"/>
  <c r="AN45" i="3"/>
  <c r="AP45" i="3" s="1"/>
  <c r="BI45" i="3" s="1"/>
  <c r="R41" i="3"/>
  <c r="AP28" i="3"/>
  <c r="BI28" i="3" s="1"/>
  <c r="R23" i="3"/>
  <c r="T23" i="3" s="1"/>
  <c r="BG23" i="3" s="1"/>
  <c r="AN23" i="3" s="1"/>
  <c r="AP23" i="3" s="1"/>
  <c r="BI23" i="3" s="1"/>
  <c r="AP20" i="3"/>
  <c r="BI20" i="3" s="1"/>
  <c r="AP19" i="3"/>
  <c r="BI19" i="3" s="1"/>
  <c r="T18" i="3"/>
  <c r="BG18" i="3" s="1"/>
  <c r="AN18" i="3" s="1"/>
  <c r="AP18" i="3" s="1"/>
  <c r="BI18" i="3" s="1"/>
  <c r="R72" i="3"/>
  <c r="R64" i="3"/>
  <c r="R56" i="3"/>
  <c r="R48" i="3"/>
  <c r="AN44" i="3"/>
  <c r="AP44" i="3" s="1"/>
  <c r="BI44" i="3" s="1"/>
  <c r="AP27" i="3"/>
  <c r="BI27" i="3" s="1"/>
  <c r="AN26" i="3"/>
  <c r="AP26" i="3" s="1"/>
  <c r="BI26" i="3" s="1"/>
  <c r="T24" i="3"/>
  <c r="BG24" i="3" s="1"/>
  <c r="AN24" i="3" s="1"/>
  <c r="AP24" i="3" s="1"/>
  <c r="BI24" i="3" s="1"/>
  <c r="R38" i="3"/>
  <c r="T38" i="3" s="1"/>
  <c r="BG38" i="3" s="1"/>
  <c r="AP35" i="3"/>
  <c r="BI35" i="3" s="1"/>
  <c r="R29" i="3"/>
  <c r="T29" i="3" s="1"/>
  <c r="BG29" i="3" s="1"/>
  <c r="AN29" i="3" s="1"/>
  <c r="AP29" i="3" s="1"/>
  <c r="BI29" i="3" s="1"/>
  <c r="T15" i="3"/>
  <c r="BG15" i="3" s="1"/>
  <c r="AN15" i="3" s="1"/>
  <c r="AP15" i="3" s="1"/>
  <c r="BI15" i="3" s="1"/>
  <c r="AP8" i="3"/>
  <c r="BI8" i="3" s="1"/>
  <c r="Q21" i="3"/>
  <c r="T21" i="3" s="1"/>
  <c r="BG21" i="3" s="1"/>
  <c r="AN21" i="3" s="1"/>
  <c r="AP21" i="3" s="1"/>
  <c r="BI21" i="3" s="1"/>
  <c r="R21" i="3"/>
  <c r="Q13" i="3"/>
  <c r="R13" i="3"/>
  <c r="R68" i="3"/>
  <c r="R60" i="3"/>
  <c r="R52" i="3"/>
  <c r="R44" i="3"/>
  <c r="AN40" i="3"/>
  <c r="AP40" i="3" s="1"/>
  <c r="BI40" i="3" s="1"/>
  <c r="Q30" i="3"/>
  <c r="T30" i="3" s="1"/>
  <c r="BG30" i="3" s="1"/>
  <c r="AN30" i="3" s="1"/>
  <c r="AP30" i="3" s="1"/>
  <c r="BI30" i="3" s="1"/>
  <c r="R30" i="3"/>
  <c r="R43" i="3"/>
  <c r="R31" i="3"/>
  <c r="T31" i="3" s="1"/>
  <c r="BG31" i="3" s="1"/>
  <c r="AN31" i="3" s="1"/>
  <c r="AP31" i="3" s="1"/>
  <c r="BI31" i="3" s="1"/>
  <c r="Q22" i="3"/>
  <c r="R22" i="3"/>
  <c r="T11" i="3"/>
  <c r="BG11" i="3" s="1"/>
  <c r="AN11" i="3" s="1"/>
  <c r="AP11" i="3" s="1"/>
  <c r="BI11" i="3" s="1"/>
  <c r="T6" i="3"/>
  <c r="BG6" i="3" s="1"/>
  <c r="AN6" i="3" s="1"/>
  <c r="AP6" i="3" s="1"/>
  <c r="BI6" i="3" s="1"/>
  <c r="R5" i="3"/>
  <c r="T5" i="3" s="1"/>
  <c r="BG5" i="3" s="1"/>
  <c r="AN5" i="3" s="1"/>
  <c r="AP5" i="3" s="1"/>
  <c r="BI5" i="3" s="1"/>
  <c r="R7" i="3"/>
  <c r="T7" i="3" s="1"/>
  <c r="BG7" i="3" s="1"/>
  <c r="AN7" i="3" s="1"/>
  <c r="AP7" i="3" s="1"/>
  <c r="BI7" i="3" s="1"/>
  <c r="R14" i="3"/>
  <c r="T14" i="3" s="1"/>
  <c r="BG14" i="3" s="1"/>
  <c r="AN14" i="3" s="1"/>
  <c r="AP14" i="3" s="1"/>
  <c r="BI14" i="3" s="1"/>
  <c r="R6" i="3"/>
  <c r="R7" i="2"/>
  <c r="R14" i="2"/>
  <c r="R10" i="2"/>
  <c r="R6" i="2"/>
  <c r="R5" i="2"/>
  <c r="X54" i="6" l="1"/>
  <c r="Y54" i="6" s="1"/>
  <c r="AN54" i="6"/>
  <c r="X56" i="6"/>
  <c r="Y56" i="6" s="1"/>
  <c r="AN56" i="6"/>
  <c r="AP65" i="6"/>
  <c r="BI65" i="6" s="1"/>
  <c r="AP55" i="6"/>
  <c r="BI55" i="6" s="1"/>
  <c r="AP62" i="6"/>
  <c r="BI62" i="6" s="1"/>
  <c r="AP68" i="6"/>
  <c r="BI68" i="6" s="1"/>
  <c r="AP57" i="6"/>
  <c r="BI57" i="6" s="1"/>
  <c r="AP64" i="6"/>
  <c r="BI64" i="6" s="1"/>
  <c r="AP61" i="6"/>
  <c r="BI61" i="6" s="1"/>
  <c r="AP59" i="6"/>
  <c r="BI59" i="6" s="1"/>
  <c r="AP58" i="6"/>
  <c r="BI58" i="6" s="1"/>
  <c r="X24" i="5"/>
  <c r="Y24" i="5" s="1"/>
  <c r="AN24" i="5"/>
  <c r="AN64" i="5"/>
  <c r="X64" i="5"/>
  <c r="Y64" i="5" s="1"/>
  <c r="AP64" i="5" s="1"/>
  <c r="BI64" i="5" s="1"/>
  <c r="AN72" i="5"/>
  <c r="X72" i="5"/>
  <c r="Y72" i="5" s="1"/>
  <c r="AP72" i="5" s="1"/>
  <c r="BI72" i="5" s="1"/>
  <c r="AN80" i="5"/>
  <c r="X80" i="5"/>
  <c r="Y80" i="5" s="1"/>
  <c r="AP80" i="5" s="1"/>
  <c r="BI80" i="5" s="1"/>
  <c r="AP51" i="5"/>
  <c r="BI51" i="5" s="1"/>
  <c r="AP97" i="5"/>
  <c r="BI97" i="5" s="1"/>
  <c r="X16" i="5"/>
  <c r="Y16" i="5" s="1"/>
  <c r="AN16" i="5"/>
  <c r="X34" i="5"/>
  <c r="Y34" i="5" s="1"/>
  <c r="AN34" i="5"/>
  <c r="AP46" i="5"/>
  <c r="BI46" i="5" s="1"/>
  <c r="X88" i="5"/>
  <c r="Y88" i="5" s="1"/>
  <c r="AP88" i="5" s="1"/>
  <c r="BI88" i="5" s="1"/>
  <c r="AN88" i="5"/>
  <c r="X21" i="5"/>
  <c r="Y21" i="5" s="1"/>
  <c r="AP21" i="5" s="1"/>
  <c r="BI21" i="5" s="1"/>
  <c r="AN21" i="5"/>
  <c r="X37" i="5"/>
  <c r="Y37" i="5" s="1"/>
  <c r="AP37" i="5" s="1"/>
  <c r="BI37" i="5" s="1"/>
  <c r="AN37" i="5"/>
  <c r="AP79" i="5"/>
  <c r="BI79" i="5" s="1"/>
  <c r="AP77" i="5"/>
  <c r="BI77" i="5" s="1"/>
  <c r="AP89" i="5"/>
  <c r="BI89" i="5" s="1"/>
  <c r="X30" i="5"/>
  <c r="Y30" i="5" s="1"/>
  <c r="AN30" i="5"/>
  <c r="X12" i="5"/>
  <c r="Y12" i="5" s="1"/>
  <c r="AN12" i="5"/>
  <c r="AP43" i="5"/>
  <c r="BI43" i="5" s="1"/>
  <c r="X53" i="5"/>
  <c r="Y53" i="5" s="1"/>
  <c r="AP53" i="5" s="1"/>
  <c r="BI53" i="5" s="1"/>
  <c r="AN53" i="5"/>
  <c r="X23" i="5"/>
  <c r="Y23" i="5" s="1"/>
  <c r="AP23" i="5" s="1"/>
  <c r="BI23" i="5" s="1"/>
  <c r="AN23" i="5"/>
  <c r="X39" i="5"/>
  <c r="Y39" i="5" s="1"/>
  <c r="AP39" i="5" s="1"/>
  <c r="BI39" i="5" s="1"/>
  <c r="AN39" i="5"/>
  <c r="X6" i="5"/>
  <c r="Y6" i="5" s="1"/>
  <c r="AP6" i="5" s="1"/>
  <c r="BI6" i="5" s="1"/>
  <c r="AN6" i="5"/>
  <c r="X28" i="5"/>
  <c r="Y28" i="5" s="1"/>
  <c r="AP28" i="5" s="1"/>
  <c r="BI28" i="5" s="1"/>
  <c r="AN28" i="5"/>
  <c r="AN66" i="5"/>
  <c r="X66" i="5"/>
  <c r="Y66" i="5" s="1"/>
  <c r="AN74" i="5"/>
  <c r="X74" i="5"/>
  <c r="Y74" i="5" s="1"/>
  <c r="AN90" i="5"/>
  <c r="X90" i="5"/>
  <c r="Y90" i="5" s="1"/>
  <c r="X92" i="5"/>
  <c r="Y92" i="5" s="1"/>
  <c r="AP92" i="5" s="1"/>
  <c r="BI92" i="5" s="1"/>
  <c r="AN92" i="5"/>
  <c r="X5" i="5"/>
  <c r="Y5" i="5" s="1"/>
  <c r="X22" i="5"/>
  <c r="Y22" i="5" s="1"/>
  <c r="AP22" i="5" s="1"/>
  <c r="BI22" i="5" s="1"/>
  <c r="AN22" i="5"/>
  <c r="X38" i="5"/>
  <c r="Y38" i="5" s="1"/>
  <c r="AP38" i="5" s="1"/>
  <c r="BI38" i="5" s="1"/>
  <c r="AN38" i="5"/>
  <c r="AP57" i="5"/>
  <c r="BI57" i="5" s="1"/>
  <c r="X96" i="5"/>
  <c r="Y96" i="5" s="1"/>
  <c r="AN96" i="5"/>
  <c r="X25" i="5"/>
  <c r="Y25" i="5" s="1"/>
  <c r="AN25" i="5"/>
  <c r="X86" i="5"/>
  <c r="Y86" i="5" s="1"/>
  <c r="AN86" i="5"/>
  <c r="AP100" i="5"/>
  <c r="BI100" i="5" s="1"/>
  <c r="AP98" i="5"/>
  <c r="BI98" i="5" s="1"/>
  <c r="X27" i="5"/>
  <c r="Y27" i="5" s="1"/>
  <c r="AN27" i="5"/>
  <c r="X32" i="5"/>
  <c r="Y32" i="5" s="1"/>
  <c r="AN32" i="5"/>
  <c r="AN76" i="5"/>
  <c r="X76" i="5"/>
  <c r="Y76" i="5" s="1"/>
  <c r="AP76" i="5" s="1"/>
  <c r="BI76" i="5" s="1"/>
  <c r="X8" i="5"/>
  <c r="Y8" i="5" s="1"/>
  <c r="AN8" i="5"/>
  <c r="X45" i="5"/>
  <c r="Y45" i="5" s="1"/>
  <c r="AN45" i="5"/>
  <c r="X61" i="5"/>
  <c r="Y61" i="5" s="1"/>
  <c r="AN61" i="5"/>
  <c r="X94" i="5"/>
  <c r="Y94" i="5" s="1"/>
  <c r="AN94" i="5"/>
  <c r="X10" i="5"/>
  <c r="Y10" i="5" s="1"/>
  <c r="AN10" i="5"/>
  <c r="X26" i="5"/>
  <c r="Y26" i="5" s="1"/>
  <c r="AN26" i="5"/>
  <c r="X29" i="5"/>
  <c r="Y29" i="5" s="1"/>
  <c r="AN29" i="5"/>
  <c r="AP95" i="5"/>
  <c r="BI95" i="5" s="1"/>
  <c r="AN68" i="5"/>
  <c r="X68" i="5"/>
  <c r="Y68" i="5" s="1"/>
  <c r="X18" i="5"/>
  <c r="Y18" i="5" s="1"/>
  <c r="AP18" i="5" s="1"/>
  <c r="BI18" i="5" s="1"/>
  <c r="AN18" i="5"/>
  <c r="AP59" i="5"/>
  <c r="BI59" i="5" s="1"/>
  <c r="AP81" i="5"/>
  <c r="BI81" i="5" s="1"/>
  <c r="AP75" i="5"/>
  <c r="BI75" i="5" s="1"/>
  <c r="AP85" i="5"/>
  <c r="BI85" i="5" s="1"/>
  <c r="AP13" i="5"/>
  <c r="BI13" i="5" s="1"/>
  <c r="X31" i="5"/>
  <c r="Y31" i="5" s="1"/>
  <c r="AN31" i="5"/>
  <c r="X20" i="5"/>
  <c r="Y20" i="5" s="1"/>
  <c r="AN20" i="5"/>
  <c r="X36" i="5"/>
  <c r="Y36" i="5" s="1"/>
  <c r="AN36" i="5"/>
  <c r="X55" i="5"/>
  <c r="Y55" i="5" s="1"/>
  <c r="AN55" i="5"/>
  <c r="AP17" i="5"/>
  <c r="BI17" i="5" s="1"/>
  <c r="AN62" i="5"/>
  <c r="X62" i="5"/>
  <c r="Y62" i="5" s="1"/>
  <c r="AN70" i="5"/>
  <c r="X70" i="5"/>
  <c r="Y70" i="5" s="1"/>
  <c r="AN78" i="5"/>
  <c r="X78" i="5"/>
  <c r="Y78" i="5" s="1"/>
  <c r="AP15" i="5"/>
  <c r="BI15" i="5" s="1"/>
  <c r="X47" i="5"/>
  <c r="Y47" i="5" s="1"/>
  <c r="AN47" i="5"/>
  <c r="AP83" i="5"/>
  <c r="BI83" i="5" s="1"/>
  <c r="AP65" i="5"/>
  <c r="BI65" i="5" s="1"/>
  <c r="X14" i="5"/>
  <c r="Y14" i="5" s="1"/>
  <c r="AP14" i="5" s="1"/>
  <c r="BI14" i="5" s="1"/>
  <c r="AN14" i="5"/>
  <c r="X33" i="5"/>
  <c r="Y33" i="5" s="1"/>
  <c r="AN33" i="5"/>
  <c r="X84" i="5"/>
  <c r="Y84" i="5" s="1"/>
  <c r="AN84" i="5"/>
  <c r="X35" i="5"/>
  <c r="Y35" i="5" s="1"/>
  <c r="AN35" i="5"/>
  <c r="AN82" i="5"/>
  <c r="X82" i="5"/>
  <c r="Y82" i="5" s="1"/>
  <c r="X63" i="4"/>
  <c r="Y63" i="4" s="1"/>
  <c r="AN63" i="4"/>
  <c r="AP21" i="4"/>
  <c r="BI21" i="4" s="1"/>
  <c r="AP11" i="4"/>
  <c r="BI11" i="4" s="1"/>
  <c r="AP17" i="4"/>
  <c r="BI17" i="4" s="1"/>
  <c r="AP37" i="4"/>
  <c r="BI37" i="4" s="1"/>
  <c r="AP96" i="4"/>
  <c r="BI96" i="4" s="1"/>
  <c r="AP76" i="4"/>
  <c r="BI76" i="4" s="1"/>
  <c r="AP92" i="4"/>
  <c r="BI92" i="4" s="1"/>
  <c r="X57" i="4"/>
  <c r="Y57" i="4" s="1"/>
  <c r="AP57" i="4" s="1"/>
  <c r="BI57" i="4" s="1"/>
  <c r="AN57" i="4"/>
  <c r="AP49" i="4"/>
  <c r="BI49" i="4" s="1"/>
  <c r="AP70" i="4"/>
  <c r="BI70" i="4" s="1"/>
  <c r="AP86" i="4"/>
  <c r="BI86" i="4" s="1"/>
  <c r="X79" i="4"/>
  <c r="Y79" i="4" s="1"/>
  <c r="AN79" i="4"/>
  <c r="X73" i="4"/>
  <c r="Y73" i="4" s="1"/>
  <c r="AN73" i="4"/>
  <c r="X89" i="4"/>
  <c r="Y89" i="4" s="1"/>
  <c r="AN89" i="4"/>
  <c r="AP10" i="4"/>
  <c r="BI10" i="4" s="1"/>
  <c r="AP12" i="4"/>
  <c r="BI12" i="4" s="1"/>
  <c r="X67" i="4"/>
  <c r="Y67" i="4" s="1"/>
  <c r="AN67" i="4"/>
  <c r="X83" i="4"/>
  <c r="Y83" i="4" s="1"/>
  <c r="AN83" i="4"/>
  <c r="X99" i="4"/>
  <c r="Y99" i="4" s="1"/>
  <c r="AN99" i="4"/>
  <c r="X71" i="4"/>
  <c r="Y71" i="4" s="1"/>
  <c r="AN71" i="4"/>
  <c r="AP51" i="4"/>
  <c r="BI51" i="4" s="1"/>
  <c r="X77" i="4"/>
  <c r="Y77" i="4" s="1"/>
  <c r="AP77" i="4" s="1"/>
  <c r="BI77" i="4" s="1"/>
  <c r="AN77" i="4"/>
  <c r="X93" i="4"/>
  <c r="Y93" i="4" s="1"/>
  <c r="AP93" i="4" s="1"/>
  <c r="BI93" i="4" s="1"/>
  <c r="AN93" i="4"/>
  <c r="AP88" i="4"/>
  <c r="BI88" i="4" s="1"/>
  <c r="AP56" i="4"/>
  <c r="BI56" i="4" s="1"/>
  <c r="AP74" i="4"/>
  <c r="BI74" i="4" s="1"/>
  <c r="AP90" i="4"/>
  <c r="BI90" i="4" s="1"/>
  <c r="AP24" i="4"/>
  <c r="BI24" i="4" s="1"/>
  <c r="AP14" i="4"/>
  <c r="BI14" i="4" s="1"/>
  <c r="AP20" i="4"/>
  <c r="BI20" i="4" s="1"/>
  <c r="AP23" i="4"/>
  <c r="BI23" i="4" s="1"/>
  <c r="AP25" i="4"/>
  <c r="BI25" i="4" s="1"/>
  <c r="AP29" i="4"/>
  <c r="BI29" i="4" s="1"/>
  <c r="X60" i="4"/>
  <c r="Y60" i="4" s="1"/>
  <c r="AP60" i="4" s="1"/>
  <c r="BI60" i="4" s="1"/>
  <c r="AN60" i="4"/>
  <c r="X87" i="4"/>
  <c r="Y87" i="4" s="1"/>
  <c r="AP87" i="4" s="1"/>
  <c r="BI87" i="4" s="1"/>
  <c r="AN87" i="4"/>
  <c r="X65" i="4"/>
  <c r="Y65" i="4" s="1"/>
  <c r="AP65" i="4" s="1"/>
  <c r="BI65" i="4" s="1"/>
  <c r="AN65" i="4"/>
  <c r="X81" i="4"/>
  <c r="Y81" i="4" s="1"/>
  <c r="AN81" i="4"/>
  <c r="X97" i="4"/>
  <c r="Y97" i="4" s="1"/>
  <c r="AP97" i="4" s="1"/>
  <c r="BI97" i="4" s="1"/>
  <c r="AN97" i="4"/>
  <c r="T6" i="4"/>
  <c r="BG6" i="4" s="1"/>
  <c r="AN6" i="4" s="1"/>
  <c r="AP6" i="4" s="1"/>
  <c r="BI6" i="4" s="1"/>
  <c r="AP31" i="4"/>
  <c r="BI31" i="4" s="1"/>
  <c r="AP35" i="4"/>
  <c r="BI35" i="4" s="1"/>
  <c r="AP15" i="4"/>
  <c r="BI15" i="4" s="1"/>
  <c r="X75" i="4"/>
  <c r="Y75" i="4" s="1"/>
  <c r="AP75" i="4" s="1"/>
  <c r="BI75" i="4" s="1"/>
  <c r="AN75" i="4"/>
  <c r="X91" i="4"/>
  <c r="Y91" i="4" s="1"/>
  <c r="AP91" i="4" s="1"/>
  <c r="BI91" i="4" s="1"/>
  <c r="AN91" i="4"/>
  <c r="X95" i="4"/>
  <c r="Y95" i="4" s="1"/>
  <c r="AP95" i="4" s="1"/>
  <c r="BI95" i="4" s="1"/>
  <c r="AN95" i="4"/>
  <c r="X69" i="4"/>
  <c r="Y69" i="4" s="1"/>
  <c r="AP69" i="4" s="1"/>
  <c r="BI69" i="4" s="1"/>
  <c r="AN69" i="4"/>
  <c r="X85" i="4"/>
  <c r="Y85" i="4" s="1"/>
  <c r="AP85" i="4" s="1"/>
  <c r="BI85" i="4" s="1"/>
  <c r="AN85" i="4"/>
  <c r="AP82" i="4"/>
  <c r="BI82" i="4" s="1"/>
  <c r="AP98" i="4"/>
  <c r="BI98" i="4" s="1"/>
  <c r="AN153" i="3"/>
  <c r="X153" i="3"/>
  <c r="Y153" i="3" s="1"/>
  <c r="T22" i="3"/>
  <c r="BG22" i="3" s="1"/>
  <c r="AN22" i="3" s="1"/>
  <c r="AP22" i="3" s="1"/>
  <c r="BI22" i="3" s="1"/>
  <c r="AP49" i="3"/>
  <c r="BI49" i="3" s="1"/>
  <c r="AP86" i="3"/>
  <c r="BI86" i="3" s="1"/>
  <c r="AP41" i="3"/>
  <c r="BI41" i="3" s="1"/>
  <c r="AP103" i="3"/>
  <c r="BI103" i="3" s="1"/>
  <c r="X96" i="3"/>
  <c r="Y96" i="3" s="1"/>
  <c r="AP96" i="3" s="1"/>
  <c r="BI96" i="3" s="1"/>
  <c r="AN96" i="3"/>
  <c r="AP117" i="3"/>
  <c r="BI117" i="3" s="1"/>
  <c r="AN227" i="3"/>
  <c r="X227" i="3"/>
  <c r="Y227" i="3" s="1"/>
  <c r="AP90" i="3"/>
  <c r="BI90" i="3" s="1"/>
  <c r="AN161" i="3"/>
  <c r="X161" i="3"/>
  <c r="Y161" i="3" s="1"/>
  <c r="AP161" i="3" s="1"/>
  <c r="BI161" i="3" s="1"/>
  <c r="AP97" i="3"/>
  <c r="BI97" i="3" s="1"/>
  <c r="AN211" i="3"/>
  <c r="X211" i="3"/>
  <c r="Y211" i="3" s="1"/>
  <c r="AP94" i="3"/>
  <c r="BI94" i="3" s="1"/>
  <c r="AP146" i="3"/>
  <c r="BI146" i="3" s="1"/>
  <c r="AP204" i="3"/>
  <c r="BI204" i="3" s="1"/>
  <c r="AP212" i="3"/>
  <c r="BI212" i="3" s="1"/>
  <c r="AP226" i="3"/>
  <c r="BI226" i="3" s="1"/>
  <c r="X38" i="3"/>
  <c r="Y38" i="3" s="1"/>
  <c r="AP38" i="3" s="1"/>
  <c r="BI38" i="3" s="1"/>
  <c r="AN38" i="3"/>
  <c r="X228" i="3"/>
  <c r="Y228" i="3" s="1"/>
  <c r="AN228" i="3"/>
  <c r="AN155" i="3"/>
  <c r="X155" i="3"/>
  <c r="Y155" i="3" s="1"/>
  <c r="AP155" i="3" s="1"/>
  <c r="BI155" i="3" s="1"/>
  <c r="AN169" i="3"/>
  <c r="X169" i="3"/>
  <c r="Y169" i="3" s="1"/>
  <c r="AP169" i="3" s="1"/>
  <c r="BI169" i="3" s="1"/>
  <c r="AN213" i="3"/>
  <c r="X213" i="3"/>
  <c r="Y213" i="3" s="1"/>
  <c r="X71" i="3"/>
  <c r="Y71" i="3" s="1"/>
  <c r="AN71" i="3"/>
  <c r="AP162" i="3"/>
  <c r="BI162" i="3" s="1"/>
  <c r="AP178" i="3"/>
  <c r="BI178" i="3" s="1"/>
  <c r="AP194" i="3"/>
  <c r="BI194" i="3" s="1"/>
  <c r="AP150" i="3"/>
  <c r="BI150" i="3" s="1"/>
  <c r="AP176" i="3"/>
  <c r="BI176" i="3" s="1"/>
  <c r="AP181" i="3"/>
  <c r="BI181" i="3" s="1"/>
  <c r="AP175" i="3"/>
  <c r="BI175" i="3" s="1"/>
  <c r="AP222" i="3"/>
  <c r="BI222" i="3" s="1"/>
  <c r="AP164" i="3"/>
  <c r="BI164" i="3" s="1"/>
  <c r="AN109" i="3"/>
  <c r="X109" i="3"/>
  <c r="Y109" i="3" s="1"/>
  <c r="AP78" i="3"/>
  <c r="BI78" i="3" s="1"/>
  <c r="AP77" i="3"/>
  <c r="BI77" i="3" s="1"/>
  <c r="AN163" i="3"/>
  <c r="X163" i="3"/>
  <c r="Y163" i="3" s="1"/>
  <c r="AN177" i="3"/>
  <c r="X177" i="3"/>
  <c r="Y177" i="3" s="1"/>
  <c r="AN215" i="3"/>
  <c r="X215" i="3"/>
  <c r="Y215" i="3" s="1"/>
  <c r="AN209" i="3"/>
  <c r="X209" i="3"/>
  <c r="Y209" i="3" s="1"/>
  <c r="AP209" i="3" s="1"/>
  <c r="BI209" i="3" s="1"/>
  <c r="X47" i="3"/>
  <c r="Y47" i="3" s="1"/>
  <c r="AP47" i="3" s="1"/>
  <c r="BI47" i="3" s="1"/>
  <c r="AN47" i="3"/>
  <c r="X63" i="3"/>
  <c r="Y63" i="3" s="1"/>
  <c r="AP63" i="3" s="1"/>
  <c r="BI63" i="3" s="1"/>
  <c r="AN63" i="3"/>
  <c r="AN171" i="3"/>
  <c r="X171" i="3"/>
  <c r="Y171" i="3" s="1"/>
  <c r="AN185" i="3"/>
  <c r="X185" i="3"/>
  <c r="Y185" i="3" s="1"/>
  <c r="AP185" i="3" s="1"/>
  <c r="BI185" i="3" s="1"/>
  <c r="AN201" i="3"/>
  <c r="X201" i="3"/>
  <c r="Y201" i="3" s="1"/>
  <c r="X216" i="3"/>
  <c r="Y216" i="3" s="1"/>
  <c r="AP216" i="3" s="1"/>
  <c r="BI216" i="3" s="1"/>
  <c r="AN216" i="3"/>
  <c r="AN101" i="3"/>
  <c r="X101" i="3"/>
  <c r="Y101" i="3" s="1"/>
  <c r="X107" i="3"/>
  <c r="Y107" i="3" s="1"/>
  <c r="AN107" i="3"/>
  <c r="X98" i="3"/>
  <c r="Y98" i="3" s="1"/>
  <c r="AP98" i="3" s="1"/>
  <c r="BI98" i="3" s="1"/>
  <c r="AN98" i="3"/>
  <c r="AP65" i="3"/>
  <c r="BI65" i="3" s="1"/>
  <c r="AP66" i="3"/>
  <c r="BI66" i="3" s="1"/>
  <c r="AP62" i="3"/>
  <c r="BI62" i="3" s="1"/>
  <c r="X55" i="3"/>
  <c r="Y55" i="3" s="1"/>
  <c r="AN55" i="3"/>
  <c r="AN179" i="3"/>
  <c r="X179" i="3"/>
  <c r="Y179" i="3" s="1"/>
  <c r="AP179" i="3" s="1"/>
  <c r="BI179" i="3" s="1"/>
  <c r="AN193" i="3"/>
  <c r="X193" i="3"/>
  <c r="Y193" i="3" s="1"/>
  <c r="AP193" i="3" s="1"/>
  <c r="BI193" i="3" s="1"/>
  <c r="AP138" i="3"/>
  <c r="BI138" i="3" s="1"/>
  <c r="AN203" i="3"/>
  <c r="X203" i="3"/>
  <c r="Y203" i="3" s="1"/>
  <c r="X224" i="3"/>
  <c r="Y224" i="3" s="1"/>
  <c r="AN224" i="3"/>
  <c r="AN149" i="3"/>
  <c r="X149" i="3"/>
  <c r="Y149" i="3" s="1"/>
  <c r="AP198" i="3"/>
  <c r="BI198" i="3" s="1"/>
  <c r="AP200" i="3"/>
  <c r="BI200" i="3" s="1"/>
  <c r="AP208" i="3"/>
  <c r="BI208" i="3" s="1"/>
  <c r="AP225" i="3"/>
  <c r="BI225" i="3" s="1"/>
  <c r="X219" i="3"/>
  <c r="Y219" i="3" s="1"/>
  <c r="AN219" i="3"/>
  <c r="T13" i="3"/>
  <c r="BG13" i="3" s="1"/>
  <c r="AN13" i="3" s="1"/>
  <c r="AP13" i="3" s="1"/>
  <c r="BI13" i="3" s="1"/>
  <c r="AP52" i="3"/>
  <c r="BI52" i="3" s="1"/>
  <c r="AP80" i="3"/>
  <c r="BI80" i="3" s="1"/>
  <c r="AP82" i="3"/>
  <c r="BI82" i="3" s="1"/>
  <c r="AP76" i="3"/>
  <c r="BI76" i="3" s="1"/>
  <c r="X106" i="3"/>
  <c r="Y106" i="3" s="1"/>
  <c r="AN106" i="3"/>
  <c r="AP84" i="3"/>
  <c r="BI84" i="3" s="1"/>
  <c r="AN187" i="3"/>
  <c r="X187" i="3"/>
  <c r="Y187" i="3" s="1"/>
  <c r="AP148" i="3"/>
  <c r="BI148" i="3" s="1"/>
  <c r="X221" i="3"/>
  <c r="Y221" i="3" s="1"/>
  <c r="AN221" i="3"/>
  <c r="AN205" i="3"/>
  <c r="X205" i="3"/>
  <c r="Y205" i="3" s="1"/>
  <c r="AP205" i="3" s="1"/>
  <c r="BI205" i="3" s="1"/>
  <c r="X232" i="3"/>
  <c r="Y232" i="3" s="1"/>
  <c r="AN232" i="3"/>
  <c r="AP112" i="3"/>
  <c r="BI112" i="3" s="1"/>
  <c r="AP152" i="3"/>
  <c r="BI152" i="3" s="1"/>
  <c r="AP170" i="3"/>
  <c r="BI170" i="3" s="1"/>
  <c r="AP186" i="3"/>
  <c r="BI186" i="3" s="1"/>
  <c r="AP223" i="3"/>
  <c r="BI223" i="3" s="1"/>
  <c r="AP230" i="3"/>
  <c r="BI230" i="3" s="1"/>
  <c r="AP165" i="3"/>
  <c r="BI165" i="3" s="1"/>
  <c r="AP197" i="3"/>
  <c r="BI197" i="3" s="1"/>
  <c r="AP159" i="3"/>
  <c r="BI159" i="3" s="1"/>
  <c r="AP191" i="3"/>
  <c r="BI191" i="3" s="1"/>
  <c r="AP151" i="3"/>
  <c r="BI151" i="3" s="1"/>
  <c r="AP180" i="3"/>
  <c r="BI180" i="3" s="1"/>
  <c r="AP192" i="3"/>
  <c r="BI192" i="3" s="1"/>
  <c r="AN195" i="3"/>
  <c r="X195" i="3"/>
  <c r="Y195" i="3" s="1"/>
  <c r="AP195" i="3" s="1"/>
  <c r="BI195" i="3" s="1"/>
  <c r="X220" i="3"/>
  <c r="Y220" i="3" s="1"/>
  <c r="AP220" i="3" s="1"/>
  <c r="BI220" i="3" s="1"/>
  <c r="AN220" i="3"/>
  <c r="X229" i="3"/>
  <c r="Y229" i="3" s="1"/>
  <c r="AP229" i="3" s="1"/>
  <c r="BI229" i="3" s="1"/>
  <c r="AN229" i="3"/>
  <c r="AN207" i="3"/>
  <c r="X207" i="3"/>
  <c r="Y207" i="3" s="1"/>
  <c r="AP54" i="6" l="1"/>
  <c r="BI54" i="6" s="1"/>
  <c r="AP56" i="6"/>
  <c r="BI56" i="6" s="1"/>
  <c r="AP35" i="5"/>
  <c r="BI35" i="5" s="1"/>
  <c r="AP62" i="5"/>
  <c r="BI62" i="5" s="1"/>
  <c r="AP20" i="5"/>
  <c r="BI20" i="5" s="1"/>
  <c r="AP26" i="5"/>
  <c r="BI26" i="5" s="1"/>
  <c r="AP45" i="5"/>
  <c r="BI45" i="5" s="1"/>
  <c r="AP27" i="5"/>
  <c r="BI27" i="5" s="1"/>
  <c r="AP96" i="5"/>
  <c r="BI96" i="5" s="1"/>
  <c r="AP84" i="5"/>
  <c r="BI84" i="5" s="1"/>
  <c r="AP47" i="5"/>
  <c r="BI47" i="5" s="1"/>
  <c r="AP31" i="5"/>
  <c r="BI31" i="5" s="1"/>
  <c r="AP68" i="5"/>
  <c r="BI68" i="5" s="1"/>
  <c r="AP10" i="5"/>
  <c r="BI10" i="5" s="1"/>
  <c r="AP8" i="5"/>
  <c r="BI8" i="5" s="1"/>
  <c r="AP90" i="5"/>
  <c r="BI90" i="5" s="1"/>
  <c r="AP34" i="5"/>
  <c r="BI34" i="5" s="1"/>
  <c r="AP33" i="5"/>
  <c r="BI33" i="5" s="1"/>
  <c r="AP78" i="5"/>
  <c r="BI78" i="5" s="1"/>
  <c r="AP55" i="5"/>
  <c r="BI55" i="5" s="1"/>
  <c r="AP94" i="5"/>
  <c r="BI94" i="5" s="1"/>
  <c r="AP86" i="5"/>
  <c r="BI86" i="5" s="1"/>
  <c r="AP74" i="5"/>
  <c r="BI74" i="5" s="1"/>
  <c r="AP12" i="5"/>
  <c r="BI12" i="5" s="1"/>
  <c r="AP16" i="5"/>
  <c r="BI16" i="5" s="1"/>
  <c r="AP82" i="5"/>
  <c r="BI82" i="5" s="1"/>
  <c r="AP70" i="5"/>
  <c r="BI70" i="5" s="1"/>
  <c r="AP36" i="5"/>
  <c r="BI36" i="5" s="1"/>
  <c r="AP29" i="5"/>
  <c r="BI29" i="5" s="1"/>
  <c r="AP61" i="5"/>
  <c r="BI61" i="5" s="1"/>
  <c r="AP32" i="5"/>
  <c r="BI32" i="5" s="1"/>
  <c r="AP25" i="5"/>
  <c r="BI25" i="5" s="1"/>
  <c r="AN5" i="5"/>
  <c r="AP5" i="5" s="1"/>
  <c r="BI5" i="5" s="1"/>
  <c r="AP66" i="5"/>
  <c r="BI66" i="5" s="1"/>
  <c r="AP30" i="5"/>
  <c r="BI30" i="5" s="1"/>
  <c r="AP24" i="5"/>
  <c r="BI24" i="5" s="1"/>
  <c r="AP67" i="4"/>
  <c r="BI67" i="4" s="1"/>
  <c r="AP79" i="4"/>
  <c r="BI79" i="4" s="1"/>
  <c r="AP71" i="4"/>
  <c r="BI71" i="4" s="1"/>
  <c r="AP81" i="4"/>
  <c r="BI81" i="4" s="1"/>
  <c r="AP99" i="4"/>
  <c r="BI99" i="4" s="1"/>
  <c r="AP89" i="4"/>
  <c r="BI89" i="4" s="1"/>
  <c r="AP83" i="4"/>
  <c r="BI83" i="4" s="1"/>
  <c r="AP73" i="4"/>
  <c r="BI73" i="4" s="1"/>
  <c r="AP63" i="4"/>
  <c r="BI63" i="4" s="1"/>
  <c r="AP224" i="3"/>
  <c r="BI224" i="3" s="1"/>
  <c r="AP107" i="3"/>
  <c r="BI107" i="3" s="1"/>
  <c r="AP219" i="3"/>
  <c r="BI219" i="3" s="1"/>
  <c r="AP207" i="3"/>
  <c r="BI207" i="3" s="1"/>
  <c r="AP106" i="3"/>
  <c r="BI106" i="3" s="1"/>
  <c r="AP203" i="3"/>
  <c r="BI203" i="3" s="1"/>
  <c r="AP55" i="3"/>
  <c r="BI55" i="3" s="1"/>
  <c r="AP101" i="3"/>
  <c r="BI101" i="3" s="1"/>
  <c r="AP171" i="3"/>
  <c r="BI171" i="3" s="1"/>
  <c r="AP215" i="3"/>
  <c r="BI215" i="3" s="1"/>
  <c r="AP109" i="3"/>
  <c r="BI109" i="3" s="1"/>
  <c r="AP232" i="3"/>
  <c r="BI232" i="3" s="1"/>
  <c r="AP221" i="3"/>
  <c r="BI221" i="3" s="1"/>
  <c r="AP177" i="3"/>
  <c r="BI177" i="3" s="1"/>
  <c r="AP227" i="3"/>
  <c r="BI227" i="3" s="1"/>
  <c r="AP187" i="3"/>
  <c r="BI187" i="3" s="1"/>
  <c r="AP149" i="3"/>
  <c r="BI149" i="3" s="1"/>
  <c r="AP201" i="3"/>
  <c r="BI201" i="3" s="1"/>
  <c r="AP163" i="3"/>
  <c r="BI163" i="3" s="1"/>
  <c r="AP71" i="3"/>
  <c r="BI71" i="3" s="1"/>
  <c r="AP228" i="3"/>
  <c r="BI228" i="3" s="1"/>
  <c r="AP211" i="3"/>
  <c r="BI211" i="3" s="1"/>
  <c r="AP153" i="3"/>
  <c r="BI153" i="3" s="1"/>
  <c r="AP213" i="3"/>
  <c r="BI21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U23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うち2015工事分は
2,360,400円</t>
        </r>
      </text>
    </comment>
    <comment ref="U232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うち2015工事分は
162,675,000円</t>
        </r>
      </text>
    </comment>
  </commentList>
</comments>
</file>

<file path=xl/sharedStrings.xml><?xml version="1.0" encoding="utf-8"?>
<sst xmlns="http://schemas.openxmlformats.org/spreadsheetml/2006/main" count="1538" uniqueCount="337">
  <si>
    <t>㎡</t>
  </si>
  <si>
    <t>単位</t>
    <rPh sb="0" eb="2">
      <t>タンイ</t>
    </rPh>
    <phoneticPr fontId="6"/>
  </si>
  <si>
    <t>数量</t>
    <phoneticPr fontId="6"/>
  </si>
  <si>
    <t>節</t>
    <rPh sb="0" eb="1">
      <t>セツ</t>
    </rPh>
    <phoneticPr fontId="6"/>
  </si>
  <si>
    <t>目</t>
    <rPh sb="0" eb="1">
      <t>モク</t>
    </rPh>
    <phoneticPr fontId="6"/>
  </si>
  <si>
    <t>項</t>
    <rPh sb="0" eb="1">
      <t>コウ</t>
    </rPh>
    <phoneticPr fontId="6"/>
  </si>
  <si>
    <t>款</t>
    <rPh sb="0" eb="1">
      <t>カン</t>
    </rPh>
    <phoneticPr fontId="6"/>
  </si>
  <si>
    <t>評価等減額</t>
  </si>
  <si>
    <t>減価償却額</t>
  </si>
  <si>
    <t>振替・分割減額</t>
  </si>
  <si>
    <t>誤記載減少分</t>
  </si>
  <si>
    <t>その他無償譲渡分</t>
  </si>
  <si>
    <t>無償所管換減分</t>
  </si>
  <si>
    <t>除売却額</t>
  </si>
  <si>
    <t>評価等増額</t>
  </si>
  <si>
    <t>振替増額</t>
  </si>
  <si>
    <t>調査判明増分</t>
  </si>
  <si>
    <t>その他無償取得分</t>
  </si>
  <si>
    <t>無償所管換増分</t>
  </si>
  <si>
    <t>有償取得額</t>
  </si>
  <si>
    <t>日</t>
    <rPh sb="0" eb="1">
      <t>ヒ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</si>
  <si>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</si>
  <si>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</si>
  <si>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ランニング
コスト</t>
    <phoneticPr fontId="6"/>
  </si>
  <si>
    <t>職員人数</t>
  </si>
  <si>
    <t>運営時間</t>
  </si>
  <si>
    <t>運営方式</t>
  </si>
  <si>
    <t>稼働率</t>
  </si>
  <si>
    <t>利用者数
（件数）</t>
    <phoneticPr fontId="6"/>
  </si>
  <si>
    <t>複合化
状況</t>
    <phoneticPr fontId="6"/>
  </si>
  <si>
    <t>長寿命化
履歴</t>
    <phoneticPr fontId="6"/>
  </si>
  <si>
    <t>耐震化状況
(建物)</t>
    <phoneticPr fontId="6"/>
  </si>
  <si>
    <t>耐震診断
状況（建物）</t>
    <phoneticPr fontId="6"/>
  </si>
  <si>
    <t>取得財源
内訳</t>
    <phoneticPr fontId="6"/>
  </si>
  <si>
    <t>法定台帳
番号</t>
    <phoneticPr fontId="6"/>
  </si>
  <si>
    <t>公有財産
台帳番号</t>
    <phoneticPr fontId="6"/>
  </si>
  <si>
    <t>財産区分
（行政財産・普通財産）</t>
    <phoneticPr fontId="6"/>
  </si>
  <si>
    <t>減価償却
累計額</t>
    <phoneticPr fontId="6"/>
  </si>
  <si>
    <t>目的別資産
区分</t>
    <phoneticPr fontId="6"/>
  </si>
  <si>
    <t>稼働年数</t>
  </si>
  <si>
    <t>地目
（土地）</t>
    <phoneticPr fontId="6"/>
  </si>
  <si>
    <t>単価</t>
    <rPh sb="0" eb="2">
      <t>タンカ</t>
    </rPh>
    <phoneticPr fontId="6"/>
  </si>
  <si>
    <t>数量(（延べ床）面積)</t>
    <phoneticPr fontId="6"/>
  </si>
  <si>
    <t>完全除却済記号</t>
  </si>
  <si>
    <t>時価等</t>
  </si>
  <si>
    <t>売却可能区分</t>
  </si>
  <si>
    <t>各種属性情報</t>
  </si>
  <si>
    <t>開始時見積資産</t>
  </si>
  <si>
    <t>事業分類</t>
  </si>
  <si>
    <t>用途</t>
  </si>
  <si>
    <t>予算執行科目</t>
    <phoneticPr fontId="6"/>
  </si>
  <si>
    <t>会計区分</t>
  </si>
  <si>
    <t>増減異動後簿価
（期末簿価）</t>
    <phoneticPr fontId="6"/>
  </si>
  <si>
    <t>今回増加内訳</t>
    <phoneticPr fontId="6"/>
  </si>
  <si>
    <t>今回減少額</t>
  </si>
  <si>
    <t>今回増加額</t>
  </si>
  <si>
    <t>増減異動事由</t>
  </si>
  <si>
    <t>増減異動前簿価
（前年度期末帳簿価額）</t>
  </si>
  <si>
    <t>前年度
減価償却累計額</t>
  </si>
  <si>
    <t>増減異動日付</t>
  </si>
  <si>
    <t>所有割合</t>
  </si>
  <si>
    <t>取得価額等</t>
  </si>
  <si>
    <t>取得年度</t>
    <rPh sb="0" eb="4">
      <t>シュト</t>
    </rPh>
    <phoneticPr fontId="6"/>
  </si>
  <si>
    <t>減価償却開始年月日</t>
  </si>
  <si>
    <t>減価償却開始年月日</t>
    <rPh sb="0" eb="2">
      <t>ゲンカ</t>
    </rPh>
    <rPh sb="2" eb="4">
      <t>ショウキャク</t>
    </rPh>
    <rPh sb="4" eb="6">
      <t>カイシ</t>
    </rPh>
    <rPh sb="6" eb="9">
      <t>ネンガッピ</t>
    </rPh>
    <phoneticPr fontId="6"/>
  </si>
  <si>
    <t>供用開始
年月日</t>
    <phoneticPr fontId="6"/>
  </si>
  <si>
    <t>取得年月日</t>
  </si>
  <si>
    <t>償却率</t>
    <rPh sb="0" eb="3">
      <t>ショウキャクリツ</t>
    </rPh>
    <phoneticPr fontId="6"/>
  </si>
  <si>
    <t>耐用年数</t>
  </si>
  <si>
    <t>耐用年数分類
(構造)</t>
    <phoneticPr fontId="6"/>
  </si>
  <si>
    <t>リース区分</t>
  </si>
  <si>
    <t>件名
(施設名)</t>
    <phoneticPr fontId="6"/>
  </si>
  <si>
    <t>資産種別2</t>
  </si>
  <si>
    <t>資産種別1</t>
  </si>
  <si>
    <t>勘定科目
(種目・種別)</t>
    <phoneticPr fontId="6"/>
  </si>
  <si>
    <t>所属
(部局等)</t>
    <phoneticPr fontId="6"/>
  </si>
  <si>
    <t>行政区</t>
    <rPh sb="0" eb="3">
      <t>ギョウセイク</t>
    </rPh>
    <phoneticPr fontId="6"/>
  </si>
  <si>
    <t>所在地</t>
  </si>
  <si>
    <t>枝番</t>
  </si>
  <si>
    <t>番号</t>
  </si>
  <si>
    <t>男鹿地区消防一部事務組合</t>
    <rPh sb="0" eb="12">
      <t>オガチクショウボウイチブジムクミアイ</t>
    </rPh>
    <phoneticPr fontId="6"/>
  </si>
  <si>
    <t>団体名</t>
    <rPh sb="0" eb="2">
      <t>ダンタイ</t>
    </rPh>
    <rPh sb="2" eb="3">
      <t>メイ</t>
    </rPh>
    <phoneticPr fontId="6"/>
  </si>
  <si>
    <t>事業用資産</t>
    <rPh sb="0" eb="5">
      <t>ジギョウヨウシサン</t>
    </rPh>
    <phoneticPr fontId="6"/>
  </si>
  <si>
    <t>通常資産</t>
  </si>
  <si>
    <t>一般会計</t>
  </si>
  <si>
    <t>自己資産</t>
  </si>
  <si>
    <t>男鹿地区消防署本署仮眠室エアコン更新工事</t>
    <rPh sb="0" eb="7">
      <t>オガチクショウボウショ</t>
    </rPh>
    <rPh sb="7" eb="9">
      <t>ホンショ</t>
    </rPh>
    <rPh sb="9" eb="12">
      <t>カミンシツ</t>
    </rPh>
    <rPh sb="16" eb="18">
      <t>コウシン</t>
    </rPh>
    <rPh sb="18" eb="20">
      <t>コウジ</t>
    </rPh>
    <phoneticPr fontId="6"/>
  </si>
  <si>
    <t>建物</t>
  </si>
  <si>
    <t>消防組合</t>
  </si>
  <si>
    <t>000</t>
  </si>
  <si>
    <t>00000034</t>
  </si>
  <si>
    <t>男鹿地区消防署天王南分署外部改修工事</t>
    <rPh sb="0" eb="7">
      <t>オガチクショウボウショ</t>
    </rPh>
    <rPh sb="7" eb="9">
      <t>テンノウ</t>
    </rPh>
    <rPh sb="9" eb="12">
      <t>ミナミブンショ</t>
    </rPh>
    <rPh sb="12" eb="14">
      <t>ガイブ</t>
    </rPh>
    <rPh sb="14" eb="16">
      <t>カイシュウ</t>
    </rPh>
    <rPh sb="16" eb="18">
      <t>コウジ</t>
    </rPh>
    <phoneticPr fontId="6"/>
  </si>
  <si>
    <t>00000033</t>
  </si>
  <si>
    <t>強制評価用</t>
  </si>
  <si>
    <t>2020/09/10</t>
  </si>
  <si>
    <t>15年</t>
  </si>
  <si>
    <t>男鹿地区消防署大潟分署外部改修工事</t>
  </si>
  <si>
    <t>00000032</t>
  </si>
  <si>
    <t>2019/02/22</t>
  </si>
  <si>
    <t>東分署庁舎及びホース乾燥塔外部補修工事</t>
  </si>
  <si>
    <t>00000031</t>
  </si>
  <si>
    <t>2018/12/01</t>
  </si>
  <si>
    <t>本署庁舎車庫前アスファルト舗装工事</t>
  </si>
  <si>
    <t>00000030</t>
  </si>
  <si>
    <t>2017/12/05</t>
  </si>
  <si>
    <t>本署庁舎及び訓練塔外壁補修工事</t>
  </si>
  <si>
    <t>00000029</t>
  </si>
  <si>
    <t>2016/10/26</t>
  </si>
  <si>
    <t>東分署庁舎事務室改修工事</t>
  </si>
  <si>
    <t>00000028</t>
  </si>
  <si>
    <t>2012/03/31</t>
  </si>
  <si>
    <t>10年</t>
  </si>
  <si>
    <t>通信指令室増築：工事設計委託</t>
  </si>
  <si>
    <t>00000027</t>
  </si>
  <si>
    <t>庁舎</t>
  </si>
  <si>
    <t>1995/03/20</t>
  </si>
  <si>
    <t>鉄骨造</t>
  </si>
  <si>
    <t>大潟分署庁舎</t>
  </si>
  <si>
    <t>00000026</t>
  </si>
  <si>
    <t>2012/09/13</t>
  </si>
  <si>
    <t>若美分署庁舎屋根及び外壁改修工事</t>
  </si>
  <si>
    <t>00000025</t>
  </si>
  <si>
    <t>2012/02/24</t>
  </si>
  <si>
    <t>若美分署庁舎仮眠室改修工事</t>
  </si>
  <si>
    <t>00000024</t>
  </si>
  <si>
    <t>1974/03/30</t>
  </si>
  <si>
    <t>31年</t>
  </si>
  <si>
    <t>若美分署　倉庫</t>
  </si>
  <si>
    <t>00000023</t>
  </si>
  <si>
    <t>2005/09/22</t>
  </si>
  <si>
    <t>若美分署救急洗浄室</t>
  </si>
  <si>
    <t>00000022</t>
  </si>
  <si>
    <t>1995/12/25</t>
  </si>
  <si>
    <t>若美分署　車庫兼倉庫</t>
  </si>
  <si>
    <t>00000021</t>
  </si>
  <si>
    <t>若美分署庁舎</t>
  </si>
  <si>
    <t>00000020</t>
  </si>
  <si>
    <t>1998/03/20</t>
  </si>
  <si>
    <t>天王南分署庁舎</t>
  </si>
  <si>
    <t>00000019</t>
  </si>
  <si>
    <t>2014/10/23</t>
  </si>
  <si>
    <t>天王分署庁舎屋根及び外壁改修工事</t>
  </si>
  <si>
    <t>00000018</t>
  </si>
  <si>
    <t>2012/03/12</t>
  </si>
  <si>
    <t>天王分署庁舎仮眠室躯体補修工事</t>
  </si>
  <si>
    <t>00000017</t>
  </si>
  <si>
    <t>天王分署庁舎仮眠室改修工事</t>
  </si>
  <si>
    <t>00000016</t>
  </si>
  <si>
    <t>2011/07/29</t>
  </si>
  <si>
    <t>50年</t>
  </si>
  <si>
    <t>天王分署下水道接続工事</t>
  </si>
  <si>
    <t>00000015</t>
  </si>
  <si>
    <t>2003/11/14</t>
  </si>
  <si>
    <t>天王分署救急洗浄室</t>
  </si>
  <si>
    <t>00000014</t>
  </si>
  <si>
    <t>天王分署　倉庫</t>
  </si>
  <si>
    <t>00000013</t>
  </si>
  <si>
    <t>天王分署庁舎</t>
  </si>
  <si>
    <t>00000012</t>
  </si>
  <si>
    <t>2012/08/20</t>
  </si>
  <si>
    <t>東分署庁舎屋根防水改修工事</t>
  </si>
  <si>
    <t>00000011</t>
  </si>
  <si>
    <t>2002/11/15</t>
  </si>
  <si>
    <t>東分署救急洗浄室</t>
  </si>
  <si>
    <t>00000010</t>
  </si>
  <si>
    <t>1993/12/22</t>
  </si>
  <si>
    <t>東分署庁舎</t>
  </si>
  <si>
    <t>00000009</t>
  </si>
  <si>
    <t>2014/10/27</t>
  </si>
  <si>
    <t>北分署庁舎外壁改修工事</t>
  </si>
  <si>
    <t>00000008</t>
  </si>
  <si>
    <t>2004/11/30</t>
  </si>
  <si>
    <t>北分署救急洗浄室</t>
  </si>
  <si>
    <t>00000007</t>
  </si>
  <si>
    <t>1990/03/22</t>
  </si>
  <si>
    <t>北分署庁舎</t>
  </si>
  <si>
    <t>00000006</t>
  </si>
  <si>
    <t>2014/02/28</t>
  </si>
  <si>
    <t>鉄筋コンクリート</t>
  </si>
  <si>
    <t>通信指令室増築工事</t>
  </si>
  <si>
    <t>00000005</t>
  </si>
  <si>
    <t>建物附属設備</t>
  </si>
  <si>
    <t>2014/12/12</t>
  </si>
  <si>
    <t>前掲のもの以外のもの/その他のもの</t>
  </si>
  <si>
    <t>本署庁舎受変電設備改修工事</t>
  </si>
  <si>
    <t>00000004</t>
  </si>
  <si>
    <t>2012/09/26</t>
  </si>
  <si>
    <t>本署庁舎２階屋上防水改修工事</t>
  </si>
  <si>
    <t>00000003</t>
  </si>
  <si>
    <t>2011/09/13</t>
  </si>
  <si>
    <t>本署庁舎１階屋根防水補修工事</t>
  </si>
  <si>
    <t>00000002</t>
  </si>
  <si>
    <t>1984/03/10</t>
  </si>
  <si>
    <t>消防本部署庁舎</t>
  </si>
  <si>
    <t>00000001</t>
  </si>
  <si>
    <t>稼働
年数</t>
    <phoneticPr fontId="6"/>
  </si>
  <si>
    <t>階数
(建物)</t>
    <phoneticPr fontId="6"/>
  </si>
  <si>
    <t>所有
割合</t>
    <phoneticPr fontId="6"/>
  </si>
  <si>
    <t>耐用
年数</t>
    <phoneticPr fontId="6"/>
  </si>
  <si>
    <t>1999/09/10</t>
  </si>
  <si>
    <t>若美分署　ホース架</t>
  </si>
  <si>
    <t>工作物</t>
  </si>
  <si>
    <t>天王分署　ホース架</t>
  </si>
  <si>
    <t>1995/01/31</t>
  </si>
  <si>
    <t>東分署　副訓練塔</t>
  </si>
  <si>
    <t>前年度
減価償却累計額</t>
    <phoneticPr fontId="6"/>
  </si>
  <si>
    <t>取得
年度</t>
    <rPh sb="0" eb="2">
      <t>シュトク</t>
    </rPh>
    <rPh sb="3" eb="5">
      <t>ネンド</t>
    </rPh>
    <phoneticPr fontId="6"/>
  </si>
  <si>
    <t>その他のもの／その他のもの</t>
  </si>
  <si>
    <t>2009/07/14</t>
  </si>
  <si>
    <t>モーターボート、とう載漁船</t>
  </si>
  <si>
    <t>水上オートバイ</t>
  </si>
  <si>
    <t>船舶</t>
    <rPh sb="0" eb="2">
      <t>センパク</t>
    </rPh>
    <phoneticPr fontId="6"/>
  </si>
  <si>
    <t>部署名</t>
    <rPh sb="0" eb="3">
      <t>ブショメイ</t>
    </rPh>
    <phoneticPr fontId="6"/>
  </si>
  <si>
    <t>有形固定資産</t>
    <rPh sb="0" eb="6">
      <t>ユウケイコテイシサン</t>
    </rPh>
    <phoneticPr fontId="6"/>
  </si>
  <si>
    <t>器具、備品/医療機器</t>
  </si>
  <si>
    <t>その他/その他/その他</t>
  </si>
  <si>
    <t>高度救急処置シミュレーターセーブマンプロ　LM-119P</t>
  </si>
  <si>
    <t>物品</t>
  </si>
  <si>
    <t>00000052</t>
  </si>
  <si>
    <t>半自動除細動器TEC-2603</t>
  </si>
  <si>
    <t>00000051</t>
  </si>
  <si>
    <t>車両、運搬具/特殊自動車</t>
  </si>
  <si>
    <t>消防車、救急車、レントゲン車</t>
  </si>
  <si>
    <t>高規格救急車：天王南救急車秋田830　さ　2225</t>
  </si>
  <si>
    <t>00000050</t>
  </si>
  <si>
    <t>減価償却</t>
  </si>
  <si>
    <t>2021/03/26</t>
  </si>
  <si>
    <t>指揮車：第1指揮車</t>
  </si>
  <si>
    <t>00000049</t>
  </si>
  <si>
    <t>2020/03/16</t>
  </si>
  <si>
    <t>高規格救急自動車：本署救急車</t>
  </si>
  <si>
    <t>00000048</t>
  </si>
  <si>
    <t>2019/02/25</t>
  </si>
  <si>
    <t>消防ポンプ自動車：天王南１号車</t>
  </si>
  <si>
    <t>00000047</t>
  </si>
  <si>
    <t>2018/11/27</t>
  </si>
  <si>
    <t>半自動除細動器</t>
  </si>
  <si>
    <t>00000046</t>
  </si>
  <si>
    <t>2018/11/21</t>
  </si>
  <si>
    <t>高規格救急自動車：北救急車</t>
  </si>
  <si>
    <t>00000045</t>
  </si>
  <si>
    <t>2018/03/19</t>
  </si>
  <si>
    <t>資機材搬送車</t>
  </si>
  <si>
    <t>00000044</t>
  </si>
  <si>
    <t>2018/03/16</t>
  </si>
  <si>
    <t>化学消防ポンプ自動車：本署２号車</t>
  </si>
  <si>
    <t>00000043</t>
  </si>
  <si>
    <t>2018/02/06</t>
  </si>
  <si>
    <t>災害対策車</t>
  </si>
  <si>
    <t>00000042</t>
  </si>
  <si>
    <t>2016/09/09</t>
  </si>
  <si>
    <t>広報車：第１広報車</t>
  </si>
  <si>
    <t>00000041</t>
  </si>
  <si>
    <t>2016/10/19</t>
  </si>
  <si>
    <t>広報車：第２広報車</t>
  </si>
  <si>
    <t>00000040</t>
  </si>
  <si>
    <t>2016/10/03</t>
  </si>
  <si>
    <t>高規格救急自動車：若美救急車</t>
  </si>
  <si>
    <t>00000039</t>
  </si>
  <si>
    <t>2017/02/27</t>
  </si>
  <si>
    <t>消防ポンプ自動車：本署１号車</t>
  </si>
  <si>
    <t>00000038</t>
  </si>
  <si>
    <t>2014/06/25</t>
  </si>
  <si>
    <t>高機能消防指令システム</t>
  </si>
  <si>
    <t>00000037</t>
  </si>
  <si>
    <t>2015/03/20</t>
  </si>
  <si>
    <t>消防救急デジタル無線：監理業務委託</t>
  </si>
  <si>
    <t>00000036</t>
  </si>
  <si>
    <t>消防救急デジタル無線：実施設計委託</t>
  </si>
  <si>
    <t>00000035</t>
  </si>
  <si>
    <t>消防救急デジタル無線</t>
  </si>
  <si>
    <t>器具、備品/家具、電気機器</t>
  </si>
  <si>
    <t>2006/07/06</t>
  </si>
  <si>
    <t>冷房用、暖房用機器</t>
  </si>
  <si>
    <t>消防本部署庁舎エアコン</t>
  </si>
  <si>
    <t>2001/07/13</t>
  </si>
  <si>
    <t>5年</t>
  </si>
  <si>
    <t>救助用三脚セット</t>
  </si>
  <si>
    <t>1999/06/29</t>
  </si>
  <si>
    <t>エアーテント</t>
  </si>
  <si>
    <t>1996/01/31</t>
  </si>
  <si>
    <t>高度救急処置シミュレーター</t>
  </si>
  <si>
    <t>破損・滅失・取替等による除却</t>
  </si>
  <si>
    <t>2006/09/29</t>
  </si>
  <si>
    <t>その他/その他電子機器/その他</t>
  </si>
  <si>
    <t>患者監視装置</t>
  </si>
  <si>
    <t>2002/11/25</t>
  </si>
  <si>
    <t>2000/07/31</t>
  </si>
  <si>
    <t>2010/12/24</t>
  </si>
  <si>
    <t>18年</t>
  </si>
  <si>
    <t>消防用気象観測装置</t>
  </si>
  <si>
    <t>2014/10/21</t>
  </si>
  <si>
    <t>消防用サイレン</t>
  </si>
  <si>
    <t>2015/10/19</t>
  </si>
  <si>
    <t>救急自動車：大潟救急車</t>
  </si>
  <si>
    <t>1998/01/29</t>
  </si>
  <si>
    <t>救急自動車：天王南救急車</t>
  </si>
  <si>
    <t>2014/10/20</t>
  </si>
  <si>
    <t>高規格救急自動車：東救急車</t>
  </si>
  <si>
    <t>2012/11/20</t>
  </si>
  <si>
    <t>高規格救急自動車：天王救急車</t>
  </si>
  <si>
    <t>2008/11/11</t>
  </si>
  <si>
    <t>高規格救急自動車：予備救急車</t>
  </si>
  <si>
    <t>2010/07/29</t>
  </si>
  <si>
    <t>広報車：大潟広報車</t>
  </si>
  <si>
    <t>2012/10/26</t>
  </si>
  <si>
    <t>広報車：若美広報車</t>
  </si>
  <si>
    <t>広報車：天王南広報車</t>
  </si>
  <si>
    <t>2015/09/03</t>
  </si>
  <si>
    <t>広報車：天王広報車</t>
  </si>
  <si>
    <t>2014/08/07</t>
  </si>
  <si>
    <t>広報車：東広報車</t>
  </si>
  <si>
    <t>広報車：北広報車</t>
  </si>
  <si>
    <t>1999/11/05</t>
  </si>
  <si>
    <t>指揮車：第２指揮車</t>
  </si>
  <si>
    <t>2004/12/24</t>
  </si>
  <si>
    <t>指揮車：第2指揮車</t>
  </si>
  <si>
    <t>2004/11/24</t>
  </si>
  <si>
    <t>水難救助車</t>
  </si>
  <si>
    <t>2010/03/15</t>
  </si>
  <si>
    <t>救助工作車</t>
  </si>
  <si>
    <t>2005/12/26</t>
  </si>
  <si>
    <t>泡原液搬送車</t>
  </si>
  <si>
    <t>2004/02/12</t>
  </si>
  <si>
    <t>大型化学消防ポンプ自動車</t>
  </si>
  <si>
    <t>2005/02/08</t>
  </si>
  <si>
    <t>大型高所放水車</t>
  </si>
  <si>
    <t>2016/02/25</t>
  </si>
  <si>
    <t>水槽付消防ポンプ自動車：大潟１号車</t>
  </si>
  <si>
    <t>2013/02/28</t>
  </si>
  <si>
    <t>水槽付消防ポンプ自動車：天王１号車</t>
  </si>
  <si>
    <t>2012/03/14</t>
  </si>
  <si>
    <t>消防ポンプ自動車：若美１号車</t>
  </si>
  <si>
    <t>2008/12/10</t>
  </si>
  <si>
    <t>消防ポンプ自動車：北１号車</t>
  </si>
  <si>
    <t>2015/02/25</t>
  </si>
  <si>
    <t>消防ポンプ自動車：東１号車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</si>
</sst>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);[Red]\(#,##0.00\)"/>
    <numFmt numFmtId="177" formatCode="#,##0.0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1"/>
    <xf numFmtId="176" fontId="1" fillId="0" borderId="0" xfId="1" applyNumberFormat="1"/>
    <xf numFmtId="38" fontId="4" fillId="0" borderId="0" xfId="2" applyFont="1" applyAlignment="1"/>
    <xf numFmtId="14" fontId="1" fillId="0" borderId="0" xfId="1" applyNumberFormat="1"/>
    <xf numFmtId="0" fontId="1" fillId="0" borderId="1" xfId="1" applyBorder="1"/>
    <xf numFmtId="38" fontId="1" fillId="2" borderId="1" xfId="1" applyNumberFormat="1" applyFill="1" applyBorder="1"/>
    <xf numFmtId="0" fontId="1" fillId="2" borderId="1" xfId="1" applyFill="1" applyBorder="1"/>
    <xf numFmtId="38" fontId="4" fillId="0" borderId="1" xfId="2" applyFont="1" applyBorder="1" applyAlignment="1"/>
    <xf numFmtId="176" fontId="4" fillId="0" borderId="1" xfId="2" applyNumberFormat="1" applyFont="1" applyBorder="1" applyAlignment="1"/>
    <xf numFmtId="38" fontId="4" fillId="2" borderId="1" xfId="2" applyFont="1" applyFill="1" applyBorder="1" applyAlignment="1"/>
    <xf numFmtId="14" fontId="1" fillId="2" borderId="1" xfId="1" applyNumberFormat="1" applyFill="1" applyBorder="1"/>
    <xf numFmtId="14" fontId="1" fillId="0" borderId="1" xfId="1" applyNumberFormat="1" applyBorder="1"/>
    <xf numFmtId="9" fontId="1" fillId="0" borderId="1" xfId="3" applyFont="1" applyBorder="1" applyAlignment="1"/>
    <xf numFmtId="3" fontId="4" fillId="0" borderId="1" xfId="2" applyNumberFormat="1" applyFont="1" applyBorder="1" applyAlignment="1"/>
    <xf numFmtId="0" fontId="1" fillId="0" borderId="0" xfId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176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38" fontId="5" fillId="3" borderId="1" xfId="2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4" fontId="5" fillId="4" borderId="2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4" fontId="5" fillId="4" borderId="5" xfId="1" applyNumberFormat="1" applyFont="1" applyFill="1" applyBorder="1" applyAlignment="1">
      <alignment horizontal="center" vertical="center" wrapText="1"/>
    </xf>
    <xf numFmtId="0" fontId="7" fillId="0" borderId="0" xfId="1" applyFont="1"/>
    <xf numFmtId="0" fontId="1" fillId="3" borderId="6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177" fontId="1" fillId="0" borderId="0" xfId="1" applyNumberFormat="1"/>
    <xf numFmtId="9" fontId="4" fillId="0" borderId="0" xfId="4" applyFont="1" applyAlignment="1"/>
    <xf numFmtId="177" fontId="1" fillId="0" borderId="1" xfId="1" applyNumberFormat="1" applyBorder="1"/>
    <xf numFmtId="38" fontId="1" fillId="2" borderId="1" xfId="2" applyFont="1" applyFill="1" applyBorder="1">
      <alignment vertical="center"/>
    </xf>
    <xf numFmtId="9" fontId="4" fillId="0" borderId="1" xfId="4" applyFont="1" applyBorder="1" applyAlignment="1"/>
    <xf numFmtId="14" fontId="1" fillId="0" borderId="1" xfId="1" applyNumberFormat="1" applyBorder="1" applyAlignment="1">
      <alignment horizontal="right"/>
    </xf>
    <xf numFmtId="38" fontId="1" fillId="0" borderId="1" xfId="2" applyFont="1" applyBorder="1" applyAlignment="1"/>
    <xf numFmtId="177" fontId="5" fillId="3" borderId="1" xfId="1" applyNumberFormat="1" applyFont="1" applyFill="1" applyBorder="1" applyAlignment="1">
      <alignment horizontal="center" vertical="center" wrapText="1"/>
    </xf>
    <xf numFmtId="9" fontId="5" fillId="3" borderId="1" xfId="4" applyFont="1" applyFill="1" applyBorder="1" applyAlignment="1">
      <alignment horizontal="center" vertical="center"/>
    </xf>
    <xf numFmtId="9" fontId="5" fillId="3" borderId="1" xfId="4" applyFont="1" applyFill="1" applyBorder="1" applyAlignment="1">
      <alignment horizontal="center" vertical="center" wrapText="1"/>
    </xf>
  </cellXfs>
  <cellStyles count="5">
    <cellStyle name="パーセント 2" xfId="3" xr:uid="{30F10470-37D2-4F5A-95E3-2414CB9919BF}"/>
    <cellStyle name="パーセント 3" xfId="4" xr:uid="{0B60C464-890C-448A-B869-33DE346EFB9C}"/>
    <cellStyle name="桁区切り 4" xfId="2" xr:uid="{54AB32AC-414F-438B-8A0C-7FDCED16A48C}"/>
    <cellStyle name="標準" xfId="0" builtinId="0"/>
    <cellStyle name="標準 4" xfId="1" xr:uid="{BF79C841-1202-43F6-AA57-721A211E13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.tateishi/Desktop/&#19978;&#12494;&#22269;&#30010;&#12304;151112&#26132;&#36786;&#20316;&#26989;&#20998;&#12305;/&#9733;&#24314;&#29289;&#21488;&#24115;CSV1511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aoru/OneDrive/&#12489;&#12461;&#12517;&#12513;&#12531;&#12488;/&#20844;&#20250;&#35336;/&#21271;&#31452;&#30010;/160520_&#32013;&#21697;&#29289;/&#9679;&#21513;&#23713;&#12392;&#12398;&#12420;&#12426;&#12392;&#12426;/H241010_&#65298;&#65298;&#24180;&#24230;&#31777;&#20415;&#27861;&#36001;&#21209;&#65300;&#34920;/&#39015;&#23458;/&#36947;&#22830;/&#21271;&#24195;&#23798;&#24066;/2009&#27770;&#31639;/PPP&#20837;&#21147;&#12487;&#12540;&#12479;(&#21271;&#24195;&#23798;&#24066;&#65289;2009/&#65297;&#65294;&#22793;&#25563;&#23450;&#32681;/&#22793;&#25563;&#12523;&#12540;&#12523;&#20316;&#25104;&#12484;&#12540;&#12523;_&#21271;&#24195;&#23798;&#24066;&#65288;PMC&#35373;&#23450;1.3&#29256;&#65289;2009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01\soumu\&#12369;&#12435;&#12420;\&#12304;R4&#12305;&#22320;&#26041;&#20844;&#20250;&#35336;\&#32013;&#21697;&#12487;&#12540;&#12479;\1.&#36001;&#21209;4&#34920;&#12539;&#22266;&#23450;&#36039;&#29987;&#21488;&#24115;&#12539;&#38468;&#23646;&#26126;&#32048;\R4&#36001;&#21209;&#26360;&#39006;&#65288;&#20870;&#21336;&#20301;&#65289;&#12539;&#22266;&#23450;&#36039;&#29987;&#21488;&#24115;&#12539;&#38468;&#23646;&#26126;&#32048;.xlsx" TargetMode="External"/><Relationship Id="rId1" Type="http://schemas.openxmlformats.org/officeDocument/2006/relationships/externalLinkPath" Target="/&#12369;&#12435;&#12420;/&#12304;R4&#12305;&#22320;&#26041;&#20844;&#20250;&#35336;/&#32013;&#21697;&#12487;&#12540;&#12479;/1.&#36001;&#21209;4&#34920;&#12539;&#22266;&#23450;&#36039;&#29987;&#21488;&#24115;&#12539;&#38468;&#23646;&#26126;&#32048;/R4&#36001;&#21209;&#26360;&#39006;&#65288;&#20870;&#21336;&#20301;&#65289;&#12539;&#22266;&#23450;&#36039;&#29987;&#21488;&#24115;&#12539;&#38468;&#23646;&#26126;&#32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物台帳CSV(1)"/>
    </sheetNames>
    <sheetDataSet>
      <sheetData sheetId="0">
        <row r="23">
          <cell r="BU23" t="str">
            <v>済</v>
          </cell>
          <cell r="BV23" t="str">
            <v>済</v>
          </cell>
          <cell r="BW23" t="str">
            <v>直営</v>
          </cell>
        </row>
        <row r="24">
          <cell r="BU24" t="str">
            <v>未</v>
          </cell>
          <cell r="BV24" t="str">
            <v>未</v>
          </cell>
          <cell r="BW24" t="str">
            <v>指定管理</v>
          </cell>
          <cell r="CL24" t="str">
            <v>地区内</v>
          </cell>
        </row>
        <row r="25">
          <cell r="BU25" t="str">
            <v>不要</v>
          </cell>
          <cell r="BV25" t="str">
            <v>不要</v>
          </cell>
          <cell r="BW25" t="str">
            <v>運営委託</v>
          </cell>
          <cell r="CL25" t="str">
            <v>町内</v>
          </cell>
        </row>
        <row r="26">
          <cell r="BU26" t="str">
            <v>不明</v>
          </cell>
          <cell r="BV26" t="str">
            <v>不明</v>
          </cell>
          <cell r="BW26" t="str">
            <v>リース</v>
          </cell>
          <cell r="CL26" t="str">
            <v>広域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歳入"/>
      <sheetName val="DATA"/>
      <sheetName val="rule_sainyu"/>
      <sheetName val="歳出"/>
      <sheetName val="桁数補正"/>
      <sheetName val="登録"/>
      <sheetName val="rule_saishutsu"/>
      <sheetName val="資産"/>
      <sheetName val="科目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固定資産台帳"/>
      <sheetName val="固定資産台帳記載項目"/>
      <sheetName val="建設仮勘定"/>
      <sheetName val="原本"/>
      <sheetName val="償却率（定額法）"/>
      <sheetName val="固定資産集計表"/>
      <sheetName val="財務書類作成元データ"/>
      <sheetName val="一般会計　歳入"/>
      <sheetName val="歳入　款ごと"/>
      <sheetName val="一般会計　歳出"/>
      <sheetName val="歳出　節ごと"/>
      <sheetName val="償還年次表"/>
      <sheetName val="賞与・退職手当引当金"/>
      <sheetName val="財務書類"/>
      <sheetName val="様式目次"/>
      <sheetName val="貸借対照表"/>
      <sheetName val="行政コスト及び純資産変動計算書"/>
      <sheetName val="行政コスト計算書"/>
      <sheetName val="純資産変動計算書"/>
      <sheetName val="資金収支計算書"/>
      <sheetName val="個別計算"/>
      <sheetName val="対象範囲"/>
      <sheetName val="相関図"/>
      <sheetName val="BS資料①"/>
      <sheetName val="BS資料⓶"/>
      <sheetName val="BS　徴収不能引当金"/>
      <sheetName val="PL資料①"/>
      <sheetName val="PL資料⓶"/>
      <sheetName val="NW資料①"/>
      <sheetName val="CF資料①"/>
      <sheetName val="第３章加工"/>
      <sheetName val="有形固定資産"/>
      <sheetName val="投資・出資金"/>
      <sheetName val="基金・貸付金"/>
      <sheetName val="未収金及び長期延滞債権"/>
      <sheetName val="地方債（借入先別）"/>
      <sheetName val="引当金"/>
      <sheetName val="補助金"/>
      <sheetName val="財源明細"/>
      <sheetName val="財源情報明細"/>
      <sheetName val="資金明細"/>
      <sheetName val="按分表"/>
      <sheetName val="按分率"/>
      <sheetName val="貸借対照表 (按分)"/>
      <sheetName val="行政コスト計算書 (按分)"/>
      <sheetName val="純資産変動計算書 (按分)"/>
      <sheetName val="資金収支計算書 (按分)"/>
      <sheetName val="作成例"/>
      <sheetName val="構成団体按分後財務書類"/>
      <sheetName val="貸借対照表 (構成団体向け)"/>
      <sheetName val="行政コスト計算書  (構成団体向け)"/>
      <sheetName val="純資産変動計算書 (構成団体向け)"/>
      <sheetName val="行政コスト及び純資産変動計算書 (構成団体向け)"/>
      <sheetName val="資金収支計算書 ( 構成団体向け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>
            <v>2</v>
          </cell>
          <cell r="C6">
            <v>0.5</v>
          </cell>
        </row>
        <row r="7">
          <cell r="B7">
            <v>3</v>
          </cell>
          <cell r="C7">
            <v>0.33400000000000002</v>
          </cell>
        </row>
        <row r="8">
          <cell r="B8">
            <v>4</v>
          </cell>
          <cell r="C8">
            <v>0.25</v>
          </cell>
        </row>
        <row r="9">
          <cell r="B9">
            <v>5</v>
          </cell>
          <cell r="C9">
            <v>0.2</v>
          </cell>
        </row>
        <row r="10">
          <cell r="B10">
            <v>6</v>
          </cell>
          <cell r="C10">
            <v>0.16700000000000001</v>
          </cell>
        </row>
        <row r="11">
          <cell r="B11">
            <v>7</v>
          </cell>
          <cell r="C11">
            <v>0.14299999999999999</v>
          </cell>
        </row>
        <row r="12">
          <cell r="B12">
            <v>8</v>
          </cell>
          <cell r="C12">
            <v>0.125</v>
          </cell>
        </row>
        <row r="13">
          <cell r="B13">
            <v>9</v>
          </cell>
          <cell r="C13">
            <v>0.112</v>
          </cell>
        </row>
        <row r="14">
          <cell r="B14">
            <v>10</v>
          </cell>
          <cell r="C14">
            <v>0.1</v>
          </cell>
        </row>
        <row r="15">
          <cell r="B15">
            <v>11</v>
          </cell>
          <cell r="C15">
            <v>9.0999999999999998E-2</v>
          </cell>
        </row>
        <row r="16">
          <cell r="B16">
            <v>12</v>
          </cell>
          <cell r="C16">
            <v>8.4000000000000005E-2</v>
          </cell>
        </row>
        <row r="17">
          <cell r="B17">
            <v>13</v>
          </cell>
          <cell r="C17">
            <v>7.6999999999999999E-2</v>
          </cell>
        </row>
        <row r="18">
          <cell r="B18">
            <v>14</v>
          </cell>
          <cell r="C18">
            <v>7.1999999999999995E-2</v>
          </cell>
        </row>
        <row r="19">
          <cell r="B19">
            <v>15</v>
          </cell>
          <cell r="C19">
            <v>6.7000000000000004E-2</v>
          </cell>
        </row>
        <row r="20">
          <cell r="B20">
            <v>16</v>
          </cell>
          <cell r="C20">
            <v>6.3E-2</v>
          </cell>
        </row>
        <row r="21">
          <cell r="B21">
            <v>17</v>
          </cell>
          <cell r="C21">
            <v>5.8999999999999997E-2</v>
          </cell>
        </row>
        <row r="22">
          <cell r="B22">
            <v>18</v>
          </cell>
          <cell r="C22">
            <v>5.6000000000000001E-2</v>
          </cell>
        </row>
        <row r="23">
          <cell r="B23">
            <v>19</v>
          </cell>
          <cell r="C23">
            <v>5.2999999999999999E-2</v>
          </cell>
        </row>
        <row r="24">
          <cell r="B24">
            <v>20</v>
          </cell>
          <cell r="C24">
            <v>0.05</v>
          </cell>
        </row>
        <row r="25">
          <cell r="B25">
            <v>21</v>
          </cell>
          <cell r="C25">
            <v>4.8000000000000001E-2</v>
          </cell>
        </row>
        <row r="26">
          <cell r="B26">
            <v>22</v>
          </cell>
          <cell r="C26">
            <v>4.5999999999999999E-2</v>
          </cell>
        </row>
        <row r="27">
          <cell r="B27">
            <v>23</v>
          </cell>
          <cell r="C27">
            <v>4.3999999999999997E-2</v>
          </cell>
        </row>
        <row r="28">
          <cell r="B28">
            <v>24</v>
          </cell>
          <cell r="C28">
            <v>4.2000000000000003E-2</v>
          </cell>
        </row>
        <row r="29">
          <cell r="B29">
            <v>25</v>
          </cell>
          <cell r="C29">
            <v>0.04</v>
          </cell>
        </row>
        <row r="30">
          <cell r="B30">
            <v>26</v>
          </cell>
          <cell r="C30">
            <v>3.9E-2</v>
          </cell>
        </row>
        <row r="31">
          <cell r="B31">
            <v>27</v>
          </cell>
          <cell r="C31">
            <v>3.7999999999999999E-2</v>
          </cell>
        </row>
        <row r="32">
          <cell r="B32">
            <v>28</v>
          </cell>
          <cell r="C32">
            <v>3.5999999999999997E-2</v>
          </cell>
        </row>
        <row r="33">
          <cell r="B33">
            <v>29</v>
          </cell>
          <cell r="C33">
            <v>3.5000000000000003E-2</v>
          </cell>
        </row>
        <row r="34">
          <cell r="B34">
            <v>30</v>
          </cell>
          <cell r="C34">
            <v>3.4000000000000002E-2</v>
          </cell>
        </row>
        <row r="35">
          <cell r="B35">
            <v>31</v>
          </cell>
          <cell r="C35">
            <v>3.3000000000000002E-2</v>
          </cell>
        </row>
        <row r="36">
          <cell r="B36">
            <v>32</v>
          </cell>
          <cell r="C36">
            <v>3.2000000000000001E-2</v>
          </cell>
        </row>
        <row r="37">
          <cell r="B37">
            <v>33</v>
          </cell>
          <cell r="C37">
            <v>3.1E-2</v>
          </cell>
        </row>
        <row r="38">
          <cell r="B38">
            <v>34</v>
          </cell>
          <cell r="C38">
            <v>0.03</v>
          </cell>
        </row>
        <row r="39">
          <cell r="B39">
            <v>35</v>
          </cell>
          <cell r="C39">
            <v>2.9000000000000001E-2</v>
          </cell>
        </row>
        <row r="40">
          <cell r="B40">
            <v>36</v>
          </cell>
          <cell r="C40">
            <v>2.8000000000000001E-2</v>
          </cell>
        </row>
        <row r="41">
          <cell r="B41">
            <v>37</v>
          </cell>
          <cell r="C41">
            <v>2.8000000000000001E-2</v>
          </cell>
        </row>
        <row r="42">
          <cell r="B42">
            <v>38</v>
          </cell>
          <cell r="C42">
            <v>2.7E-2</v>
          </cell>
        </row>
        <row r="43">
          <cell r="B43">
            <v>39</v>
          </cell>
          <cell r="C43">
            <v>2.5999999999999999E-2</v>
          </cell>
        </row>
        <row r="44">
          <cell r="B44">
            <v>40</v>
          </cell>
          <cell r="C44">
            <v>2.5000000000000001E-2</v>
          </cell>
        </row>
        <row r="45">
          <cell r="B45">
            <v>41</v>
          </cell>
          <cell r="C45">
            <v>2.5000000000000001E-2</v>
          </cell>
        </row>
        <row r="46">
          <cell r="B46">
            <v>42</v>
          </cell>
          <cell r="C46">
            <v>2.4E-2</v>
          </cell>
        </row>
        <row r="47">
          <cell r="B47">
            <v>43</v>
          </cell>
          <cell r="C47">
            <v>2.4E-2</v>
          </cell>
        </row>
        <row r="48">
          <cell r="B48">
            <v>44</v>
          </cell>
          <cell r="C48">
            <v>2.3E-2</v>
          </cell>
        </row>
        <row r="49">
          <cell r="B49">
            <v>45</v>
          </cell>
          <cell r="C49">
            <v>2.3E-2</v>
          </cell>
        </row>
        <row r="50">
          <cell r="B50">
            <v>46</v>
          </cell>
          <cell r="C50">
            <v>2.1999999999999999E-2</v>
          </cell>
        </row>
        <row r="51">
          <cell r="B51">
            <v>47</v>
          </cell>
          <cell r="C51">
            <v>2.1999999999999999E-2</v>
          </cell>
        </row>
        <row r="52">
          <cell r="B52">
            <v>48</v>
          </cell>
          <cell r="C52">
            <v>2.1000000000000001E-2</v>
          </cell>
        </row>
        <row r="53">
          <cell r="B53">
            <v>49</v>
          </cell>
          <cell r="C53">
            <v>2.1000000000000001E-2</v>
          </cell>
        </row>
        <row r="54">
          <cell r="B54">
            <v>50</v>
          </cell>
          <cell r="C54">
            <v>0.02</v>
          </cell>
        </row>
        <row r="55">
          <cell r="B55">
            <v>51</v>
          </cell>
          <cell r="C55">
            <v>0.02</v>
          </cell>
        </row>
        <row r="56">
          <cell r="B56">
            <v>52</v>
          </cell>
          <cell r="C56">
            <v>0.02</v>
          </cell>
        </row>
        <row r="57">
          <cell r="B57">
            <v>53</v>
          </cell>
          <cell r="C57">
            <v>1.9E-2</v>
          </cell>
        </row>
        <row r="58">
          <cell r="B58">
            <v>54</v>
          </cell>
          <cell r="C58">
            <v>1.9E-2</v>
          </cell>
        </row>
        <row r="59">
          <cell r="B59">
            <v>55</v>
          </cell>
          <cell r="C59">
            <v>1.9E-2</v>
          </cell>
        </row>
        <row r="60">
          <cell r="B60">
            <v>56</v>
          </cell>
          <cell r="C60">
            <v>1.7999999999999999E-2</v>
          </cell>
        </row>
        <row r="61">
          <cell r="B61">
            <v>57</v>
          </cell>
          <cell r="C61">
            <v>1.7999999999999999E-2</v>
          </cell>
        </row>
        <row r="62">
          <cell r="B62">
            <v>58</v>
          </cell>
          <cell r="C62">
            <v>1.7999999999999999E-2</v>
          </cell>
        </row>
        <row r="63">
          <cell r="B63">
            <v>59</v>
          </cell>
          <cell r="C63">
            <v>1.7000000000000001E-2</v>
          </cell>
        </row>
        <row r="64">
          <cell r="B64">
            <v>60</v>
          </cell>
          <cell r="C64">
            <v>1.7000000000000001E-2</v>
          </cell>
        </row>
        <row r="65">
          <cell r="B65">
            <v>61</v>
          </cell>
          <cell r="C65">
            <v>1.7000000000000001E-2</v>
          </cell>
        </row>
        <row r="66">
          <cell r="B66">
            <v>62</v>
          </cell>
          <cell r="C66">
            <v>1.7000000000000001E-2</v>
          </cell>
        </row>
        <row r="67">
          <cell r="B67">
            <v>63</v>
          </cell>
          <cell r="C67">
            <v>1.6E-2</v>
          </cell>
        </row>
        <row r="68">
          <cell r="B68">
            <v>64</v>
          </cell>
          <cell r="C68">
            <v>1.6E-2</v>
          </cell>
        </row>
        <row r="69">
          <cell r="B69">
            <v>65</v>
          </cell>
          <cell r="C69">
            <v>1.6E-2</v>
          </cell>
        </row>
        <row r="70">
          <cell r="B70">
            <v>66</v>
          </cell>
          <cell r="C70">
            <v>1.6E-2</v>
          </cell>
        </row>
        <row r="71">
          <cell r="B71">
            <v>67</v>
          </cell>
          <cell r="C71">
            <v>1.4999999999999999E-2</v>
          </cell>
        </row>
        <row r="72">
          <cell r="B72">
            <v>68</v>
          </cell>
          <cell r="C72">
            <v>1.4999999999999999E-2</v>
          </cell>
        </row>
        <row r="73">
          <cell r="B73">
            <v>69</v>
          </cell>
          <cell r="C73">
            <v>1.4999999999999999E-2</v>
          </cell>
        </row>
        <row r="74">
          <cell r="B74">
            <v>70</v>
          </cell>
          <cell r="C74">
            <v>1.4999999999999999E-2</v>
          </cell>
        </row>
        <row r="75">
          <cell r="B75">
            <v>71</v>
          </cell>
          <cell r="C75">
            <v>1.4999999999999999E-2</v>
          </cell>
        </row>
        <row r="76">
          <cell r="B76">
            <v>72</v>
          </cell>
          <cell r="C76">
            <v>1.4E-2</v>
          </cell>
        </row>
        <row r="77">
          <cell r="B77">
            <v>73</v>
          </cell>
          <cell r="C77">
            <v>1.4E-2</v>
          </cell>
        </row>
        <row r="78">
          <cell r="B78">
            <v>74</v>
          </cell>
          <cell r="C78">
            <v>1.4E-2</v>
          </cell>
        </row>
        <row r="79">
          <cell r="B79">
            <v>75</v>
          </cell>
          <cell r="C79">
            <v>1.4E-2</v>
          </cell>
        </row>
        <row r="80">
          <cell r="B80">
            <v>76</v>
          </cell>
          <cell r="C80">
            <v>1.4E-2</v>
          </cell>
        </row>
        <row r="81">
          <cell r="B81">
            <v>77</v>
          </cell>
          <cell r="C81">
            <v>1.2999999999999999E-2</v>
          </cell>
        </row>
        <row r="82">
          <cell r="B82">
            <v>78</v>
          </cell>
          <cell r="C82">
            <v>1.2999999999999999E-2</v>
          </cell>
        </row>
        <row r="83">
          <cell r="B83">
            <v>79</v>
          </cell>
          <cell r="C83">
            <v>1.2999999999999999E-2</v>
          </cell>
        </row>
        <row r="84">
          <cell r="B84">
            <v>80</v>
          </cell>
          <cell r="C84">
            <v>1.2999999999999999E-2</v>
          </cell>
        </row>
        <row r="85">
          <cell r="B85">
            <v>81</v>
          </cell>
          <cell r="C85">
            <v>1.2999999999999999E-2</v>
          </cell>
        </row>
        <row r="86">
          <cell r="B86">
            <v>82</v>
          </cell>
          <cell r="C86">
            <v>1.2999999999999999E-2</v>
          </cell>
        </row>
        <row r="87">
          <cell r="B87">
            <v>83</v>
          </cell>
          <cell r="C87">
            <v>1.2999999999999999E-2</v>
          </cell>
        </row>
        <row r="88">
          <cell r="B88">
            <v>84</v>
          </cell>
          <cell r="C88">
            <v>1.2E-2</v>
          </cell>
        </row>
        <row r="89">
          <cell r="B89">
            <v>85</v>
          </cell>
          <cell r="C89">
            <v>1.2E-2</v>
          </cell>
        </row>
        <row r="90">
          <cell r="B90">
            <v>86</v>
          </cell>
          <cell r="C90">
            <v>1.2E-2</v>
          </cell>
        </row>
        <row r="91">
          <cell r="B91">
            <v>87</v>
          </cell>
          <cell r="C91">
            <v>1.2E-2</v>
          </cell>
        </row>
        <row r="92">
          <cell r="B92">
            <v>88</v>
          </cell>
          <cell r="C92">
            <v>1.2E-2</v>
          </cell>
        </row>
        <row r="93">
          <cell r="B93">
            <v>89</v>
          </cell>
          <cell r="C93">
            <v>1.2E-2</v>
          </cell>
        </row>
        <row r="94">
          <cell r="B94">
            <v>90</v>
          </cell>
          <cell r="C94">
            <v>1.2E-2</v>
          </cell>
        </row>
        <row r="95">
          <cell r="B95">
            <v>91</v>
          </cell>
          <cell r="C95">
            <v>1.0999999999999999E-2</v>
          </cell>
        </row>
        <row r="96">
          <cell r="B96">
            <v>92</v>
          </cell>
          <cell r="C96">
            <v>1.0999999999999999E-2</v>
          </cell>
        </row>
        <row r="97">
          <cell r="B97">
            <v>93</v>
          </cell>
          <cell r="C97">
            <v>1.0999999999999999E-2</v>
          </cell>
        </row>
        <row r="98">
          <cell r="B98">
            <v>94</v>
          </cell>
          <cell r="C98">
            <v>1.0999999999999999E-2</v>
          </cell>
        </row>
        <row r="99">
          <cell r="B99">
            <v>95</v>
          </cell>
          <cell r="C99">
            <v>1.0999999999999999E-2</v>
          </cell>
        </row>
        <row r="100">
          <cell r="B100">
            <v>96</v>
          </cell>
          <cell r="C100">
            <v>1.0999999999999999E-2</v>
          </cell>
        </row>
        <row r="101">
          <cell r="B101">
            <v>97</v>
          </cell>
          <cell r="C101">
            <v>1.0999999999999999E-2</v>
          </cell>
        </row>
        <row r="102">
          <cell r="B102">
            <v>98</v>
          </cell>
          <cell r="C102">
            <v>1.0999999999999999E-2</v>
          </cell>
        </row>
        <row r="103">
          <cell r="B103">
            <v>99</v>
          </cell>
          <cell r="C103">
            <v>1.0999999999999999E-2</v>
          </cell>
        </row>
        <row r="104">
          <cell r="B104">
            <v>100</v>
          </cell>
          <cell r="C104">
            <v>0.01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ACA63-4741-42B7-90F5-4A2027B87DB7}">
  <sheetPr>
    <tabColor theme="4"/>
  </sheetPr>
  <dimension ref="A1:BW22"/>
  <sheetViews>
    <sheetView zoomScale="75" zoomScaleNormal="75" workbookViewId="0">
      <pane xSplit="9" ySplit="4" topLeftCell="J5" activePane="bottomRight" state="frozen"/>
      <selection activeCell="BJ1" sqref="BJ1:BW1048576"/>
      <selection pane="topRight" activeCell="BJ1" sqref="BJ1:BW1048576"/>
      <selection pane="bottomLeft" activeCell="BJ1" sqref="BJ1:BW1048576"/>
      <selection pane="bottomRight" activeCell="BJ1" sqref="BJ1:BW1048576"/>
    </sheetView>
  </sheetViews>
  <sheetFormatPr defaultColWidth="9" defaultRowHeight="13.5" outlineLevelCol="1" x14ac:dyDescent="0.15"/>
  <cols>
    <col min="1" max="2" width="5.25" style="1" bestFit="1" customWidth="1"/>
    <col min="3" max="3" width="20.375" style="1" customWidth="1"/>
    <col min="4" max="4" width="9.5" style="1" bestFit="1" customWidth="1"/>
    <col min="5" max="5" width="11.625" style="1" bestFit="1" customWidth="1"/>
    <col min="6" max="6" width="11.375" style="1" bestFit="1" customWidth="1"/>
    <col min="7" max="8" width="11.375" style="1" customWidth="1"/>
    <col min="9" max="9" width="28.875" style="1" bestFit="1" customWidth="1"/>
    <col min="10" max="10" width="10.125" style="1" bestFit="1" customWidth="1"/>
    <col min="11" max="11" width="13" style="1" bestFit="1" customWidth="1"/>
    <col min="12" max="13" width="9" style="1"/>
    <col min="14" max="14" width="12.125" style="4" bestFit="1" customWidth="1"/>
    <col min="15" max="16" width="10.5" style="4" bestFit="1" customWidth="1"/>
    <col min="17" max="17" width="10.5" style="1" bestFit="1" customWidth="1"/>
    <col min="18" max="20" width="9.5" style="1" customWidth="1"/>
    <col min="21" max="21" width="11.5" style="3" bestFit="1" customWidth="1"/>
    <col min="22" max="22" width="9" style="1"/>
    <col min="23" max="23" width="13" style="1" bestFit="1" customWidth="1"/>
    <col min="24" max="24" width="16.875" style="1" customWidth="1"/>
    <col min="25" max="25" width="19.5" style="1" customWidth="1"/>
    <col min="26" max="26" width="13" style="1" customWidth="1" outlineLevel="1"/>
    <col min="27" max="28" width="11" style="1" customWidth="1" outlineLevel="1"/>
    <col min="29" max="29" width="15.125" style="1" customWidth="1" outlineLevel="1"/>
    <col min="30" max="30" width="17.125" style="1" customWidth="1" outlineLevel="1"/>
    <col min="31" max="31" width="13" style="1" customWidth="1" outlineLevel="1"/>
    <col min="32" max="32" width="9" style="1" customWidth="1" outlineLevel="1"/>
    <col min="33" max="34" width="11" style="1" customWidth="1" outlineLevel="1"/>
    <col min="35" max="35" width="9" style="1" customWidth="1" outlineLevel="1"/>
    <col min="36" max="36" width="15.125" style="1" customWidth="1" outlineLevel="1"/>
    <col min="37" max="37" width="17.125" style="1" customWidth="1" outlineLevel="1"/>
    <col min="38" max="38" width="13" style="1" customWidth="1" outlineLevel="1"/>
    <col min="39" max="39" width="14.125" style="1" customWidth="1" outlineLevel="1"/>
    <col min="40" max="41" width="11" style="1" bestFit="1" customWidth="1"/>
    <col min="42" max="42" width="15.125" style="1" bestFit="1" customWidth="1"/>
    <col min="43" max="43" width="9" style="1" outlineLevel="1"/>
    <col min="44" max="44" width="7.5" style="1" customWidth="1" outlineLevel="1"/>
    <col min="45" max="45" width="11.625" style="1" customWidth="1" outlineLevel="1"/>
    <col min="46" max="46" width="16.125" style="1" customWidth="1" outlineLevel="1"/>
    <col min="47" max="47" width="9" style="1" customWidth="1" outlineLevel="1"/>
    <col min="48" max="48" width="5.25" style="1" customWidth="1" outlineLevel="1"/>
    <col min="49" max="49" width="9" style="1" customWidth="1" outlineLevel="1"/>
    <col min="50" max="50" width="15.125" style="1" customWidth="1" outlineLevel="1"/>
    <col min="51" max="52" width="13" style="1" customWidth="1" outlineLevel="1"/>
    <col min="53" max="53" width="7.125" style="1" customWidth="1" outlineLevel="1"/>
    <col min="54" max="54" width="15.125" style="1" customWidth="1" outlineLevel="1"/>
    <col min="55" max="55" width="10" style="2" customWidth="1" outlineLevel="1"/>
    <col min="56" max="56" width="11.75" style="1" customWidth="1" outlineLevel="1"/>
    <col min="57" max="57" width="6.25" style="1" customWidth="1" outlineLevel="1"/>
    <col min="58" max="58" width="11.25" style="1" bestFit="1" customWidth="1" outlineLevel="1"/>
    <col min="59" max="59" width="9" style="1"/>
    <col min="60" max="60" width="11" style="1" bestFit="1" customWidth="1"/>
    <col min="61" max="61" width="15.125" style="1" customWidth="1"/>
    <col min="62" max="62" width="20.5" style="1" bestFit="1" customWidth="1"/>
    <col min="63" max="65" width="9" style="1"/>
    <col min="66" max="66" width="11.125" style="1" bestFit="1" customWidth="1"/>
    <col min="67" max="67" width="11" style="1" bestFit="1" customWidth="1"/>
    <col min="68" max="68" width="9" style="1"/>
    <col min="69" max="69" width="7.125" style="1" bestFit="1" customWidth="1"/>
    <col min="70" max="70" width="9" style="1"/>
    <col min="71" max="71" width="7.125" style="1" bestFit="1" customWidth="1"/>
    <col min="72" max="74" width="9" style="1"/>
    <col min="75" max="75" width="12.5" style="1" customWidth="1"/>
    <col min="76" max="16384" width="9" style="1"/>
  </cols>
  <sheetData>
    <row r="1" spans="1:75" ht="14.25" thickBot="1" x14ac:dyDescent="0.2">
      <c r="A1" s="43" t="s">
        <v>81</v>
      </c>
      <c r="B1" s="42"/>
      <c r="C1" s="42"/>
      <c r="D1" s="41" t="s">
        <v>80</v>
      </c>
      <c r="E1" s="41"/>
      <c r="F1" s="41"/>
      <c r="G1" s="40"/>
      <c r="O1" s="39">
        <v>2022</v>
      </c>
    </row>
    <row r="3" spans="1:75" s="15" customFormat="1" ht="13.15" customHeight="1" x14ac:dyDescent="0.4">
      <c r="A3" s="16" t="s">
        <v>79</v>
      </c>
      <c r="B3" s="16" t="s">
        <v>78</v>
      </c>
      <c r="C3" s="16" t="s">
        <v>77</v>
      </c>
      <c r="D3" s="16" t="s">
        <v>76</v>
      </c>
      <c r="E3" s="17" t="s">
        <v>75</v>
      </c>
      <c r="F3" s="33" t="s">
        <v>74</v>
      </c>
      <c r="G3" s="17" t="s">
        <v>73</v>
      </c>
      <c r="H3" s="17" t="s">
        <v>72</v>
      </c>
      <c r="I3" s="17" t="s">
        <v>71</v>
      </c>
      <c r="J3" s="16" t="s">
        <v>70</v>
      </c>
      <c r="K3" s="17" t="s">
        <v>69</v>
      </c>
      <c r="L3" s="19" t="s">
        <v>68</v>
      </c>
      <c r="M3" s="20" t="s">
        <v>67</v>
      </c>
      <c r="N3" s="32" t="s">
        <v>66</v>
      </c>
      <c r="O3" s="31" t="s">
        <v>65</v>
      </c>
      <c r="P3" s="38" t="s">
        <v>64</v>
      </c>
      <c r="Q3" s="18" t="s">
        <v>63</v>
      </c>
      <c r="R3" s="18"/>
      <c r="S3" s="18"/>
      <c r="T3" s="37" t="s">
        <v>62</v>
      </c>
      <c r="U3" s="27" t="s">
        <v>61</v>
      </c>
      <c r="V3" s="16" t="s">
        <v>60</v>
      </c>
      <c r="W3" s="19" t="s">
        <v>59</v>
      </c>
      <c r="X3" s="36" t="s">
        <v>58</v>
      </c>
      <c r="Y3" s="36" t="s">
        <v>57</v>
      </c>
      <c r="Z3" s="19" t="s">
        <v>56</v>
      </c>
      <c r="AA3" s="19" t="s">
        <v>55</v>
      </c>
      <c r="AB3" s="19" t="s">
        <v>53</v>
      </c>
      <c r="AC3" s="19"/>
      <c r="AD3" s="19"/>
      <c r="AE3" s="19"/>
      <c r="AF3" s="19"/>
      <c r="AG3" s="19"/>
      <c r="AH3" s="19" t="s">
        <v>54</v>
      </c>
      <c r="AI3" s="19" t="s">
        <v>53</v>
      </c>
      <c r="AJ3" s="19"/>
      <c r="AK3" s="19"/>
      <c r="AL3" s="19"/>
      <c r="AM3" s="19"/>
      <c r="AN3" s="19"/>
      <c r="AO3" s="19"/>
      <c r="AP3" s="18" t="s">
        <v>52</v>
      </c>
      <c r="AQ3" s="16" t="s">
        <v>51</v>
      </c>
      <c r="AR3" s="17" t="s">
        <v>50</v>
      </c>
      <c r="AS3" s="17"/>
      <c r="AT3" s="17"/>
      <c r="AU3" s="17"/>
      <c r="AV3" s="19" t="s">
        <v>49</v>
      </c>
      <c r="AW3" s="16" t="s">
        <v>48</v>
      </c>
      <c r="AX3" s="19" t="s">
        <v>47</v>
      </c>
      <c r="AY3" s="19" t="s">
        <v>46</v>
      </c>
      <c r="AZ3" s="19" t="s">
        <v>45</v>
      </c>
      <c r="BA3" s="19" t="s">
        <v>44</v>
      </c>
      <c r="BB3" s="19" t="s">
        <v>43</v>
      </c>
      <c r="BC3" s="35" t="s">
        <v>42</v>
      </c>
      <c r="BD3" s="34"/>
      <c r="BE3" s="17" t="s">
        <v>41</v>
      </c>
      <c r="BF3" s="17" t="s">
        <v>40</v>
      </c>
      <c r="BG3" s="20" t="s">
        <v>39</v>
      </c>
      <c r="BH3" s="33" t="s">
        <v>38</v>
      </c>
      <c r="BI3" s="18" t="s">
        <v>37</v>
      </c>
      <c r="BJ3" s="17" t="s">
        <v>36</v>
      </c>
      <c r="BK3" s="17" t="s">
        <v>35</v>
      </c>
      <c r="BL3" s="17" t="s">
        <v>34</v>
      </c>
      <c r="BM3" s="17" t="s">
        <v>33</v>
      </c>
      <c r="BN3" s="17" t="s">
        <v>32</v>
      </c>
      <c r="BO3" s="17" t="s">
        <v>31</v>
      </c>
      <c r="BP3" s="17" t="s">
        <v>30</v>
      </c>
      <c r="BQ3" s="17" t="s">
        <v>29</v>
      </c>
      <c r="BR3" s="17" t="s">
        <v>28</v>
      </c>
      <c r="BS3" s="16" t="s">
        <v>27</v>
      </c>
      <c r="BT3" s="16" t="s">
        <v>26</v>
      </c>
      <c r="BU3" s="16" t="s">
        <v>25</v>
      </c>
      <c r="BV3" s="16" t="s">
        <v>24</v>
      </c>
      <c r="BW3" s="17" t="s">
        <v>23</v>
      </c>
    </row>
    <row r="4" spans="1:75" s="15" customFormat="1" ht="33" customHeight="1" x14ac:dyDescent="0.4">
      <c r="A4" s="16"/>
      <c r="B4" s="16"/>
      <c r="C4" s="16"/>
      <c r="D4" s="16"/>
      <c r="E4" s="17"/>
      <c r="F4" s="33"/>
      <c r="G4" s="17"/>
      <c r="H4" s="17"/>
      <c r="I4" s="17"/>
      <c r="J4" s="16"/>
      <c r="K4" s="17"/>
      <c r="L4" s="19"/>
      <c r="M4" s="20"/>
      <c r="N4" s="32"/>
      <c r="O4" s="31"/>
      <c r="P4" s="30"/>
      <c r="Q4" s="29" t="s">
        <v>22</v>
      </c>
      <c r="R4" s="29" t="s">
        <v>21</v>
      </c>
      <c r="S4" s="29" t="s">
        <v>20</v>
      </c>
      <c r="T4" s="28"/>
      <c r="U4" s="27"/>
      <c r="V4" s="16"/>
      <c r="W4" s="19"/>
      <c r="X4" s="26"/>
      <c r="Y4" s="26"/>
      <c r="Z4" s="19"/>
      <c r="AA4" s="19"/>
      <c r="AB4" s="24" t="s">
        <v>19</v>
      </c>
      <c r="AC4" s="24" t="s">
        <v>18</v>
      </c>
      <c r="AD4" s="24" t="s">
        <v>17</v>
      </c>
      <c r="AE4" s="24" t="s">
        <v>16</v>
      </c>
      <c r="AF4" s="24" t="s">
        <v>15</v>
      </c>
      <c r="AG4" s="24" t="s">
        <v>14</v>
      </c>
      <c r="AH4" s="19"/>
      <c r="AI4" s="24" t="s">
        <v>13</v>
      </c>
      <c r="AJ4" s="24" t="s">
        <v>12</v>
      </c>
      <c r="AK4" s="24" t="s">
        <v>11</v>
      </c>
      <c r="AL4" s="24" t="s">
        <v>10</v>
      </c>
      <c r="AM4" s="24" t="s">
        <v>9</v>
      </c>
      <c r="AN4" s="25" t="s">
        <v>8</v>
      </c>
      <c r="AO4" s="24" t="s">
        <v>7</v>
      </c>
      <c r="AP4" s="18"/>
      <c r="AQ4" s="16"/>
      <c r="AR4" s="23" t="s">
        <v>6</v>
      </c>
      <c r="AS4" s="23" t="s">
        <v>5</v>
      </c>
      <c r="AT4" s="23" t="s">
        <v>4</v>
      </c>
      <c r="AU4" s="23" t="s">
        <v>3</v>
      </c>
      <c r="AV4" s="19"/>
      <c r="AW4" s="16"/>
      <c r="AX4" s="19"/>
      <c r="AY4" s="19"/>
      <c r="AZ4" s="19"/>
      <c r="BA4" s="19"/>
      <c r="BB4" s="19"/>
      <c r="BC4" s="22" t="s">
        <v>2</v>
      </c>
      <c r="BD4" s="21" t="s">
        <v>1</v>
      </c>
      <c r="BE4" s="16"/>
      <c r="BF4" s="16"/>
      <c r="BG4" s="20"/>
      <c r="BH4" s="19"/>
      <c r="BI4" s="18"/>
      <c r="BJ4" s="16"/>
      <c r="BK4" s="16"/>
      <c r="BL4" s="17"/>
      <c r="BM4" s="16"/>
      <c r="BN4" s="16"/>
      <c r="BO4" s="17"/>
      <c r="BP4" s="16"/>
      <c r="BQ4" s="16"/>
      <c r="BR4" s="16"/>
      <c r="BS4" s="16"/>
      <c r="BT4" s="16"/>
      <c r="BU4" s="16"/>
      <c r="BV4" s="16"/>
      <c r="BW4" s="16"/>
    </row>
    <row r="5" spans="1:75" x14ac:dyDescent="0.15">
      <c r="A5" s="5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>
        <v>0</v>
      </c>
      <c r="N5" s="12"/>
      <c r="O5" s="12"/>
      <c r="P5" s="11">
        <f>IF(O5="",N5,O5)</f>
        <v>0</v>
      </c>
      <c r="Q5" s="7">
        <f>YEAR(P5)</f>
        <v>1900</v>
      </c>
      <c r="R5" s="7">
        <f>MONTH(P5)</f>
        <v>1</v>
      </c>
      <c r="S5" s="7">
        <f>DAY(N5)</f>
        <v>0</v>
      </c>
      <c r="T5" s="5" t="str">
        <f>IF(Q5=1900,"",IF(R5&lt;4,Q5-1,Q5))</f>
        <v/>
      </c>
      <c r="U5" s="8"/>
      <c r="V5" s="13"/>
      <c r="W5" s="5"/>
      <c r="X5" s="10">
        <v>0</v>
      </c>
      <c r="Y5" s="10">
        <f>U5-X5</f>
        <v>0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10">
        <f>IF(BG5=0,0,IF(BG5=L5,Y5-1,IF(Y5=1,0,ROUND(U5*M5,0))))</f>
        <v>0</v>
      </c>
      <c r="AO5" s="5"/>
      <c r="AP5" s="6">
        <f>U5</f>
        <v>0</v>
      </c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9"/>
      <c r="BD5" s="5" t="s">
        <v>0</v>
      </c>
      <c r="BE5" s="14"/>
      <c r="BF5" s="5"/>
      <c r="BG5" s="7">
        <f>IF(T5="",0,$O$1-T5)</f>
        <v>0</v>
      </c>
      <c r="BH5" s="5"/>
      <c r="BI5" s="6">
        <f>U5-AP5</f>
        <v>0</v>
      </c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x14ac:dyDescent="0.15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>
        <v>0</v>
      </c>
      <c r="N6" s="12"/>
      <c r="O6" s="12"/>
      <c r="P6" s="11">
        <f>IF(O6="",N6,O6)</f>
        <v>0</v>
      </c>
      <c r="Q6" s="7">
        <f>YEAR(P6)</f>
        <v>1900</v>
      </c>
      <c r="R6" s="7">
        <f>MONTH(P6)</f>
        <v>1</v>
      </c>
      <c r="S6" s="7">
        <f>DAY(N6)</f>
        <v>0</v>
      </c>
      <c r="T6" s="5" t="str">
        <f>IF(Q6=1900,"",IF(R6&lt;4,Q6-1,Q6))</f>
        <v/>
      </c>
      <c r="U6" s="8"/>
      <c r="V6" s="13"/>
      <c r="W6" s="5"/>
      <c r="X6" s="10">
        <v>0</v>
      </c>
      <c r="Y6" s="10">
        <f>U6-X6</f>
        <v>0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10">
        <f>IF(BG6=0,0,IF(BG6=L6,Y6-1,IF(Y6=1,0,ROUND(U6*M6,0))))</f>
        <v>0</v>
      </c>
      <c r="AO6" s="5"/>
      <c r="AP6" s="6">
        <f>U6</f>
        <v>0</v>
      </c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9"/>
      <c r="BD6" s="5" t="s">
        <v>0</v>
      </c>
      <c r="BE6" s="8"/>
      <c r="BF6" s="5"/>
      <c r="BG6" s="7">
        <f>IF(T6="",0,$O$1-T6)</f>
        <v>0</v>
      </c>
      <c r="BH6" s="5"/>
      <c r="BI6" s="6">
        <f>U6-AP6</f>
        <v>0</v>
      </c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</row>
    <row r="7" spans="1:75" x14ac:dyDescent="0.15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>
        <v>0</v>
      </c>
      <c r="N7" s="12"/>
      <c r="O7" s="12"/>
      <c r="P7" s="11">
        <f>IF(O7="",N7,O7)</f>
        <v>0</v>
      </c>
      <c r="Q7" s="7">
        <f>YEAR(P7)</f>
        <v>1900</v>
      </c>
      <c r="R7" s="7">
        <f>MONTH(P7)</f>
        <v>1</v>
      </c>
      <c r="S7" s="7">
        <f>DAY(N7)</f>
        <v>0</v>
      </c>
      <c r="T7" s="5" t="str">
        <f>IF(Q7=1900,"",IF(R7&lt;4,Q7-1,Q7))</f>
        <v/>
      </c>
      <c r="U7" s="8"/>
      <c r="V7" s="13"/>
      <c r="W7" s="5"/>
      <c r="X7" s="10">
        <v>0</v>
      </c>
      <c r="Y7" s="10">
        <f>U7-X7</f>
        <v>0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10">
        <f>IF(BG7=0,0,IF(BG7=L7,Y7-1,IF(Y7=1,0,ROUND(U7*M7,0))))</f>
        <v>0</v>
      </c>
      <c r="AO7" s="5"/>
      <c r="AP7" s="6">
        <f>U7</f>
        <v>0</v>
      </c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9"/>
      <c r="BD7" s="5" t="s">
        <v>0</v>
      </c>
      <c r="BE7" s="8"/>
      <c r="BF7" s="5"/>
      <c r="BG7" s="7">
        <f>IF(T7="",0,$O$1-T7)</f>
        <v>0</v>
      </c>
      <c r="BH7" s="5"/>
      <c r="BI7" s="6">
        <f>U7-AP7</f>
        <v>0</v>
      </c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</row>
    <row r="8" spans="1:75" x14ac:dyDescent="0.15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>
        <v>0</v>
      </c>
      <c r="N8" s="12"/>
      <c r="O8" s="12"/>
      <c r="P8" s="11">
        <f>IF(O8="",N8,O8)</f>
        <v>0</v>
      </c>
      <c r="Q8" s="7">
        <f>YEAR(P8)</f>
        <v>1900</v>
      </c>
      <c r="R8" s="7">
        <f>MONTH(P8)</f>
        <v>1</v>
      </c>
      <c r="S8" s="7">
        <f>DAY(N8)</f>
        <v>0</v>
      </c>
      <c r="T8" s="5" t="str">
        <f>IF(Q8=1900,"",IF(R8&lt;4,Q8-1,Q8))</f>
        <v/>
      </c>
      <c r="U8" s="8"/>
      <c r="V8" s="5"/>
      <c r="W8" s="5"/>
      <c r="X8" s="10">
        <v>0</v>
      </c>
      <c r="Y8" s="10">
        <f>U8-X8</f>
        <v>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0">
        <f>IF(BG8=0,0,IF(BG8=L8,Y8-1,IF(Y8=1,0,ROUND(U8*M8,0))))</f>
        <v>0</v>
      </c>
      <c r="AO8" s="5"/>
      <c r="AP8" s="6">
        <f>U8</f>
        <v>0</v>
      </c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9"/>
      <c r="BD8" s="5" t="s">
        <v>0</v>
      </c>
      <c r="BE8" s="8"/>
      <c r="BF8" s="5"/>
      <c r="BG8" s="7">
        <f>IF(T8="",0,$O$1-T8)</f>
        <v>0</v>
      </c>
      <c r="BH8" s="5"/>
      <c r="BI8" s="6">
        <f>U8-AP8</f>
        <v>0</v>
      </c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</row>
    <row r="9" spans="1:75" x14ac:dyDescent="0.15">
      <c r="A9" s="5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>
        <v>0</v>
      </c>
      <c r="N9" s="12"/>
      <c r="O9" s="12"/>
      <c r="P9" s="11">
        <f>IF(O9="",N9,O9)</f>
        <v>0</v>
      </c>
      <c r="Q9" s="7">
        <f>YEAR(P9)</f>
        <v>1900</v>
      </c>
      <c r="R9" s="7">
        <f>MONTH(P9)</f>
        <v>1</v>
      </c>
      <c r="S9" s="7">
        <f>DAY(N9)</f>
        <v>0</v>
      </c>
      <c r="T9" s="5" t="str">
        <f>IF(Q9=1900,"",IF(R9&lt;4,Q9-1,Q9))</f>
        <v/>
      </c>
      <c r="U9" s="8"/>
      <c r="V9" s="5"/>
      <c r="W9" s="5"/>
      <c r="X9" s="10">
        <v>0</v>
      </c>
      <c r="Y9" s="10">
        <f>U9-X9</f>
        <v>0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10">
        <f>IF(BG9=0,0,IF(BG9=L9,Y9-1,IF(Y9=1,0,ROUND(U9*M9,0))))</f>
        <v>0</v>
      </c>
      <c r="AO9" s="5"/>
      <c r="AP9" s="6">
        <f>U9</f>
        <v>0</v>
      </c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9"/>
      <c r="BD9" s="5" t="s">
        <v>0</v>
      </c>
      <c r="BE9" s="8"/>
      <c r="BF9" s="5"/>
      <c r="BG9" s="7">
        <f>IF(T9="",0,$O$1-T9)</f>
        <v>0</v>
      </c>
      <c r="BH9" s="5"/>
      <c r="BI9" s="6">
        <f>U9-AP9</f>
        <v>0</v>
      </c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x14ac:dyDescent="0.15">
      <c r="A10" s="5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v>0</v>
      </c>
      <c r="N10" s="12"/>
      <c r="O10" s="12"/>
      <c r="P10" s="11">
        <f>IF(O10="",N10,O10)</f>
        <v>0</v>
      </c>
      <c r="Q10" s="7">
        <f>YEAR(P10)</f>
        <v>1900</v>
      </c>
      <c r="R10" s="7">
        <f>MONTH(P10)</f>
        <v>1</v>
      </c>
      <c r="S10" s="7">
        <f>DAY(N10)</f>
        <v>0</v>
      </c>
      <c r="T10" s="5" t="str">
        <f>IF(Q10=1900,"",IF(R10&lt;4,Q10-1,Q10))</f>
        <v/>
      </c>
      <c r="U10" s="8"/>
      <c r="V10" s="5"/>
      <c r="W10" s="5"/>
      <c r="X10" s="10">
        <v>0</v>
      </c>
      <c r="Y10" s="10">
        <f>U10-X10</f>
        <v>0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10">
        <f>IF(BG10=0,0,IF(BG10=L10,Y10-1,IF(Y10=1,0,ROUND(U10*M10,0))))</f>
        <v>0</v>
      </c>
      <c r="AO10" s="5"/>
      <c r="AP10" s="6">
        <f>U10</f>
        <v>0</v>
      </c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9"/>
      <c r="BD10" s="5" t="s">
        <v>0</v>
      </c>
      <c r="BE10" s="8"/>
      <c r="BF10" s="5"/>
      <c r="BG10" s="7">
        <f>IF(T10="",0,$O$1-T10)</f>
        <v>0</v>
      </c>
      <c r="BH10" s="5"/>
      <c r="BI10" s="6">
        <f>U10-AP10</f>
        <v>0</v>
      </c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x14ac:dyDescent="0.15">
      <c r="A11" s="5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>
        <v>0</v>
      </c>
      <c r="N11" s="12"/>
      <c r="O11" s="12"/>
      <c r="P11" s="11">
        <f>IF(O11="",N11,O11)</f>
        <v>0</v>
      </c>
      <c r="Q11" s="7">
        <f>YEAR(P11)</f>
        <v>1900</v>
      </c>
      <c r="R11" s="7">
        <f>MONTH(P11)</f>
        <v>1</v>
      </c>
      <c r="S11" s="7">
        <f>DAY(N11)</f>
        <v>0</v>
      </c>
      <c r="T11" s="5" t="str">
        <f>IF(Q11=1900,"",IF(R11&lt;4,Q11-1,Q11))</f>
        <v/>
      </c>
      <c r="U11" s="8"/>
      <c r="V11" s="5"/>
      <c r="W11" s="5"/>
      <c r="X11" s="10">
        <v>0</v>
      </c>
      <c r="Y11" s="10">
        <f>U11-X11</f>
        <v>0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10">
        <f>IF(BG11=0,0,IF(BG11=L11,Y11-1,IF(Y11=1,0,ROUND(U11*M11,0))))</f>
        <v>0</v>
      </c>
      <c r="AO11" s="5"/>
      <c r="AP11" s="6">
        <f>U11</f>
        <v>0</v>
      </c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9"/>
      <c r="BD11" s="5" t="s">
        <v>0</v>
      </c>
      <c r="BE11" s="8"/>
      <c r="BF11" s="5"/>
      <c r="BG11" s="7">
        <f>IF(T11="",0,$O$1-T11)</f>
        <v>0</v>
      </c>
      <c r="BH11" s="5"/>
      <c r="BI11" s="6">
        <f>U11-AP11</f>
        <v>0</v>
      </c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</row>
    <row r="12" spans="1:75" x14ac:dyDescent="0.15">
      <c r="A12" s="5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v>0</v>
      </c>
      <c r="N12" s="12"/>
      <c r="O12" s="12"/>
      <c r="P12" s="11">
        <f>IF(O12="",N12,O12)</f>
        <v>0</v>
      </c>
      <c r="Q12" s="7">
        <f>YEAR(P12)</f>
        <v>1900</v>
      </c>
      <c r="R12" s="7">
        <f>MONTH(P12)</f>
        <v>1</v>
      </c>
      <c r="S12" s="7">
        <f>DAY(N12)</f>
        <v>0</v>
      </c>
      <c r="T12" s="5" t="str">
        <f>IF(Q12=1900,"",IF(R12&lt;4,Q12-1,Q12))</f>
        <v/>
      </c>
      <c r="U12" s="8"/>
      <c r="V12" s="5"/>
      <c r="W12" s="5"/>
      <c r="X12" s="10">
        <v>0</v>
      </c>
      <c r="Y12" s="10">
        <f>U12-X12</f>
        <v>0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10">
        <f>IF(BG12=0,0,IF(BG12=L12,Y12-1,IF(Y12=1,0,ROUND(U12*M12,0))))</f>
        <v>0</v>
      </c>
      <c r="AO12" s="5"/>
      <c r="AP12" s="6">
        <f>U12</f>
        <v>0</v>
      </c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9"/>
      <c r="BD12" s="5" t="s">
        <v>0</v>
      </c>
      <c r="BE12" s="8"/>
      <c r="BF12" s="5"/>
      <c r="BG12" s="7">
        <f>IF(T12="",0,$O$1-T12)</f>
        <v>0</v>
      </c>
      <c r="BH12" s="5"/>
      <c r="BI12" s="6">
        <f>U12-AP12</f>
        <v>0</v>
      </c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  <row r="13" spans="1:75" x14ac:dyDescent="0.15">
      <c r="A13" s="5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v>0</v>
      </c>
      <c r="N13" s="12"/>
      <c r="O13" s="12"/>
      <c r="P13" s="11">
        <f>IF(O13="",N13,O13)</f>
        <v>0</v>
      </c>
      <c r="Q13" s="7">
        <f>YEAR(P13)</f>
        <v>1900</v>
      </c>
      <c r="R13" s="7">
        <f>MONTH(P13)</f>
        <v>1</v>
      </c>
      <c r="S13" s="7">
        <f>DAY(N13)</f>
        <v>0</v>
      </c>
      <c r="T13" s="5" t="str">
        <f>IF(Q13=1900,"",IF(R13&lt;4,Q13-1,Q13))</f>
        <v/>
      </c>
      <c r="U13" s="8"/>
      <c r="V13" s="5"/>
      <c r="W13" s="5"/>
      <c r="X13" s="10">
        <v>0</v>
      </c>
      <c r="Y13" s="10">
        <f>U13-X13</f>
        <v>0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10">
        <f>IF(BG13=0,0,IF(BG13=L13,Y13-1,IF(Y13=1,0,ROUND(U13*M13,0))))</f>
        <v>0</v>
      </c>
      <c r="AO13" s="5"/>
      <c r="AP13" s="6">
        <f>U13</f>
        <v>0</v>
      </c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9"/>
      <c r="BD13" s="5" t="s">
        <v>0</v>
      </c>
      <c r="BE13" s="8"/>
      <c r="BF13" s="5"/>
      <c r="BG13" s="7">
        <f>IF(T13="",0,$O$1-T13)</f>
        <v>0</v>
      </c>
      <c r="BH13" s="5"/>
      <c r="BI13" s="6">
        <f>U13-AP13</f>
        <v>0</v>
      </c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 x14ac:dyDescent="0.15">
      <c r="A14" s="5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v>0</v>
      </c>
      <c r="N14" s="12"/>
      <c r="O14" s="12"/>
      <c r="P14" s="11">
        <f>IF(O14="",N14,O14)</f>
        <v>0</v>
      </c>
      <c r="Q14" s="7">
        <f>YEAR(P14)</f>
        <v>1900</v>
      </c>
      <c r="R14" s="7">
        <f>MONTH(P14)</f>
        <v>1</v>
      </c>
      <c r="S14" s="7">
        <f>DAY(N14)</f>
        <v>0</v>
      </c>
      <c r="T14" s="5" t="str">
        <f>IF(Q14=1900,"",IF(R14&lt;4,Q14-1,Q14))</f>
        <v/>
      </c>
      <c r="U14" s="8"/>
      <c r="V14" s="5"/>
      <c r="W14" s="5"/>
      <c r="X14" s="10">
        <v>0</v>
      </c>
      <c r="Y14" s="10">
        <f>U14-X14</f>
        <v>0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10">
        <f>IF(BG14=0,0,IF(BG14=L14,Y14-1,IF(Y14=1,0,ROUND(U14*M14,0))))</f>
        <v>0</v>
      </c>
      <c r="AO14" s="5"/>
      <c r="AP14" s="6">
        <f>U14</f>
        <v>0</v>
      </c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9"/>
      <c r="BD14" s="5" t="s">
        <v>0</v>
      </c>
      <c r="BE14" s="8"/>
      <c r="BF14" s="5"/>
      <c r="BG14" s="7">
        <f>IF(T14="",0,$O$1-T14)</f>
        <v>0</v>
      </c>
      <c r="BH14" s="5"/>
      <c r="BI14" s="6">
        <f>U14-AP14</f>
        <v>0</v>
      </c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x14ac:dyDescent="0.15">
      <c r="A15" s="5">
        <v>11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v>0</v>
      </c>
      <c r="N15" s="12"/>
      <c r="O15" s="12"/>
      <c r="P15" s="11">
        <f>IF(O15="",N15,O15)</f>
        <v>0</v>
      </c>
      <c r="Q15" s="7">
        <f>YEAR(P15)</f>
        <v>1900</v>
      </c>
      <c r="R15" s="7">
        <f>MONTH(P15)</f>
        <v>1</v>
      </c>
      <c r="S15" s="7">
        <f>DAY(N15)</f>
        <v>0</v>
      </c>
      <c r="T15" s="5" t="str">
        <f>IF(Q15=1900,"",IF(R15&lt;4,Q15-1,Q15))</f>
        <v/>
      </c>
      <c r="U15" s="8"/>
      <c r="V15" s="5"/>
      <c r="W15" s="5"/>
      <c r="X15" s="10">
        <v>0</v>
      </c>
      <c r="Y15" s="10">
        <f>U15-X15</f>
        <v>0</v>
      </c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10">
        <f>IF(BG15=0,0,IF(BG15=L15,Y15-1,IF(Y15=1,0,ROUND(U15*M15,0))))</f>
        <v>0</v>
      </c>
      <c r="AO15" s="5"/>
      <c r="AP15" s="6">
        <f>U15</f>
        <v>0</v>
      </c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9"/>
      <c r="BD15" s="5" t="s">
        <v>0</v>
      </c>
      <c r="BE15" s="8"/>
      <c r="BF15" s="5"/>
      <c r="BG15" s="7">
        <f>IF(T15="",0,$O$1-T15)</f>
        <v>0</v>
      </c>
      <c r="BH15" s="5"/>
      <c r="BI15" s="6">
        <f>U15-AP15</f>
        <v>0</v>
      </c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x14ac:dyDescent="0.15">
      <c r="A16" s="5">
        <v>12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v>0</v>
      </c>
      <c r="N16" s="12"/>
      <c r="O16" s="12"/>
      <c r="P16" s="11">
        <f>IF(O16="",N16,O16)</f>
        <v>0</v>
      </c>
      <c r="Q16" s="7">
        <f>YEAR(P16)</f>
        <v>1900</v>
      </c>
      <c r="R16" s="7">
        <f>MONTH(P16)</f>
        <v>1</v>
      </c>
      <c r="S16" s="7">
        <f>DAY(N16)</f>
        <v>0</v>
      </c>
      <c r="T16" s="5" t="str">
        <f>IF(Q16=1900,"",IF(R16&lt;4,Q16-1,Q16))</f>
        <v/>
      </c>
      <c r="U16" s="8"/>
      <c r="V16" s="5"/>
      <c r="W16" s="5"/>
      <c r="X16" s="10">
        <v>0</v>
      </c>
      <c r="Y16" s="10">
        <f>U16-X16</f>
        <v>0</v>
      </c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10">
        <f>IF(BG16=0,0,IF(BG16=L16,Y16-1,IF(Y16=1,0,ROUND(U16*M16,0))))</f>
        <v>0</v>
      </c>
      <c r="AO16" s="5"/>
      <c r="AP16" s="6">
        <f>U16</f>
        <v>0</v>
      </c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9"/>
      <c r="BD16" s="5" t="s">
        <v>0</v>
      </c>
      <c r="BE16" s="8"/>
      <c r="BF16" s="5"/>
      <c r="BG16" s="7">
        <f>IF(T16="",0,$O$1-T16)</f>
        <v>0</v>
      </c>
      <c r="BH16" s="5"/>
      <c r="BI16" s="6">
        <f>U16-AP16</f>
        <v>0</v>
      </c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  <row r="17" spans="1:75" x14ac:dyDescent="0.15">
      <c r="A17" s="5">
        <v>13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>
        <v>0</v>
      </c>
      <c r="N17" s="12"/>
      <c r="O17" s="12"/>
      <c r="P17" s="11">
        <f>IF(O17="",N17,O17)</f>
        <v>0</v>
      </c>
      <c r="Q17" s="7">
        <f>YEAR(P17)</f>
        <v>1900</v>
      </c>
      <c r="R17" s="7">
        <f>MONTH(P17)</f>
        <v>1</v>
      </c>
      <c r="S17" s="7">
        <f>DAY(N17)</f>
        <v>0</v>
      </c>
      <c r="T17" s="5" t="str">
        <f>IF(Q17=1900,"",IF(R17&lt;4,Q17-1,Q17))</f>
        <v/>
      </c>
      <c r="U17" s="8"/>
      <c r="V17" s="5"/>
      <c r="W17" s="5"/>
      <c r="X17" s="10">
        <v>0</v>
      </c>
      <c r="Y17" s="10">
        <f>U17-X17</f>
        <v>0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10">
        <f>IF(BG17=0,0,IF(BG17=L17,Y17-1,IF(Y17=1,0,ROUND(U17*M17,0))))</f>
        <v>0</v>
      </c>
      <c r="AO17" s="5"/>
      <c r="AP17" s="6">
        <f>U17</f>
        <v>0</v>
      </c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9"/>
      <c r="BD17" s="5" t="s">
        <v>0</v>
      </c>
      <c r="BE17" s="8"/>
      <c r="BF17" s="5"/>
      <c r="BG17" s="7">
        <f>IF(T17="",0,$O$1-T17)</f>
        <v>0</v>
      </c>
      <c r="BH17" s="5"/>
      <c r="BI17" s="6">
        <f>U17-AP17</f>
        <v>0</v>
      </c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spans="1:75" x14ac:dyDescent="0.15">
      <c r="A18" s="5">
        <v>14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v>0</v>
      </c>
      <c r="N18" s="12"/>
      <c r="O18" s="12"/>
      <c r="P18" s="11">
        <f>IF(O18="",N18,O18)</f>
        <v>0</v>
      </c>
      <c r="Q18" s="7">
        <f>YEAR(P18)</f>
        <v>1900</v>
      </c>
      <c r="R18" s="7">
        <f>MONTH(P18)</f>
        <v>1</v>
      </c>
      <c r="S18" s="7">
        <f>DAY(N18)</f>
        <v>0</v>
      </c>
      <c r="T18" s="5" t="str">
        <f>IF(Q18=1900,"",IF(R18&lt;4,Q18-1,Q18))</f>
        <v/>
      </c>
      <c r="U18" s="8"/>
      <c r="V18" s="5"/>
      <c r="W18" s="5"/>
      <c r="X18" s="10">
        <v>0</v>
      </c>
      <c r="Y18" s="10">
        <f>U18-X18</f>
        <v>0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0">
        <f>IF(BG18=0,0,IF(BG18=L18,Y18-1,IF(Y18=1,0,ROUND(U18*M18,0))))</f>
        <v>0</v>
      </c>
      <c r="AO18" s="5"/>
      <c r="AP18" s="6">
        <f>U18</f>
        <v>0</v>
      </c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9"/>
      <c r="BD18" s="5" t="s">
        <v>0</v>
      </c>
      <c r="BE18" s="8"/>
      <c r="BF18" s="5"/>
      <c r="BG18" s="7">
        <f>IF(T18="",0,$O$1-T18)</f>
        <v>0</v>
      </c>
      <c r="BH18" s="5"/>
      <c r="BI18" s="6">
        <f>U18-AP18</f>
        <v>0</v>
      </c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x14ac:dyDescent="0.15">
      <c r="A19" s="5">
        <v>15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>
        <v>0</v>
      </c>
      <c r="N19" s="12"/>
      <c r="O19" s="12"/>
      <c r="P19" s="11">
        <f>IF(O19="",N19,O19)</f>
        <v>0</v>
      </c>
      <c r="Q19" s="7">
        <f>YEAR(P19)</f>
        <v>1900</v>
      </c>
      <c r="R19" s="7">
        <f>MONTH(P19)</f>
        <v>1</v>
      </c>
      <c r="S19" s="7">
        <f>DAY(N19)</f>
        <v>0</v>
      </c>
      <c r="T19" s="5" t="str">
        <f>IF(Q19=1900,"",IF(R19&lt;4,Q19-1,Q19))</f>
        <v/>
      </c>
      <c r="U19" s="8"/>
      <c r="V19" s="5"/>
      <c r="W19" s="5"/>
      <c r="X19" s="10">
        <v>0</v>
      </c>
      <c r="Y19" s="10">
        <f>U19-X19</f>
        <v>0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0">
        <f>IF(BG19=0,0,IF(BG19=L19,Y19-1,IF(Y19=1,0,ROUND(U19*M19,0))))</f>
        <v>0</v>
      </c>
      <c r="AO19" s="5"/>
      <c r="AP19" s="6">
        <f>U19</f>
        <v>0</v>
      </c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9"/>
      <c r="BD19" s="5" t="s">
        <v>0</v>
      </c>
      <c r="BE19" s="8"/>
      <c r="BF19" s="5"/>
      <c r="BG19" s="7">
        <f>IF(T19="",0,$O$1-T19)</f>
        <v>0</v>
      </c>
      <c r="BH19" s="5"/>
      <c r="BI19" s="6">
        <f>U19-AP19</f>
        <v>0</v>
      </c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x14ac:dyDescent="0.15">
      <c r="A20" s="5">
        <v>16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>
        <v>0</v>
      </c>
      <c r="N20" s="12"/>
      <c r="O20" s="12"/>
      <c r="P20" s="11">
        <f>IF(O20="",N20,O20)</f>
        <v>0</v>
      </c>
      <c r="Q20" s="7">
        <f>YEAR(P20)</f>
        <v>1900</v>
      </c>
      <c r="R20" s="7">
        <f>MONTH(P20)</f>
        <v>1</v>
      </c>
      <c r="S20" s="7">
        <f>DAY(N20)</f>
        <v>0</v>
      </c>
      <c r="T20" s="5" t="str">
        <f>IF(Q20=1900,"",IF(R20&lt;4,Q20-1,Q20))</f>
        <v/>
      </c>
      <c r="U20" s="8"/>
      <c r="V20" s="5"/>
      <c r="W20" s="5"/>
      <c r="X20" s="10">
        <v>0</v>
      </c>
      <c r="Y20" s="10">
        <f>U20-X20</f>
        <v>0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10">
        <f>IF(BG20=0,0,IF(BG20=L20,Y20-1,IF(Y20=1,0,ROUND(U20*M20,0))))</f>
        <v>0</v>
      </c>
      <c r="AO20" s="5"/>
      <c r="AP20" s="6">
        <f>U20</f>
        <v>0</v>
      </c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9"/>
      <c r="BD20" s="5" t="s">
        <v>0</v>
      </c>
      <c r="BE20" s="8"/>
      <c r="BF20" s="5"/>
      <c r="BG20" s="7">
        <f>IF(T20="",0,$O$1-T20)</f>
        <v>0</v>
      </c>
      <c r="BH20" s="5"/>
      <c r="BI20" s="6">
        <f>U20-AP20</f>
        <v>0</v>
      </c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1:75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2"/>
      <c r="O21" s="12"/>
      <c r="P21" s="11"/>
      <c r="Q21" s="7"/>
      <c r="R21" s="7"/>
      <c r="S21" s="7"/>
      <c r="T21" s="5"/>
      <c r="U21" s="8"/>
      <c r="V21" s="5"/>
      <c r="W21" s="5"/>
      <c r="X21" s="10"/>
      <c r="Y21" s="10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10"/>
      <c r="AO21" s="5"/>
      <c r="AP21" s="6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9"/>
      <c r="BD21" s="5"/>
      <c r="BE21" s="8"/>
      <c r="BF21" s="5"/>
      <c r="BG21" s="7"/>
      <c r="BH21" s="5"/>
      <c r="BI21" s="6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x14ac:dyDescent="0.15">
      <c r="X22" s="3"/>
      <c r="Y22" s="3"/>
      <c r="AN22" s="3"/>
      <c r="AP22" s="3"/>
      <c r="BI22" s="3"/>
    </row>
  </sheetData>
  <autoFilter ref="A4:BW21" xr:uid="{00000000-0009-0000-0000-000002000000}"/>
  <mergeCells count="60">
    <mergeCell ref="L3:L4"/>
    <mergeCell ref="F3:F4"/>
    <mergeCell ref="G3:G4"/>
    <mergeCell ref="H3:H4"/>
    <mergeCell ref="I3:I4"/>
    <mergeCell ref="M3:M4"/>
    <mergeCell ref="A1:C1"/>
    <mergeCell ref="D1:G1"/>
    <mergeCell ref="A3:A4"/>
    <mergeCell ref="B3:B4"/>
    <mergeCell ref="C3:C4"/>
    <mergeCell ref="D3:D4"/>
    <mergeCell ref="E3:E4"/>
    <mergeCell ref="J3:J4"/>
    <mergeCell ref="K3:K4"/>
    <mergeCell ref="U3:U4"/>
    <mergeCell ref="V3:V4"/>
    <mergeCell ref="W3:W4"/>
    <mergeCell ref="X3:X4"/>
    <mergeCell ref="Y3:Y4"/>
    <mergeCell ref="Z3:Z4"/>
    <mergeCell ref="AW3:AW4"/>
    <mergeCell ref="AX3:AX4"/>
    <mergeCell ref="AY3:AY4"/>
    <mergeCell ref="AZ3:AZ4"/>
    <mergeCell ref="AA3:AA4"/>
    <mergeCell ref="N3:N4"/>
    <mergeCell ref="O3:O4"/>
    <mergeCell ref="P3:P4"/>
    <mergeCell ref="Q3:S3"/>
    <mergeCell ref="T3:T4"/>
    <mergeCell ref="BL3:BL4"/>
    <mergeCell ref="BA3:BA4"/>
    <mergeCell ref="BK3:BK4"/>
    <mergeCell ref="AB3:AG3"/>
    <mergeCell ref="AH3:AH4"/>
    <mergeCell ref="AI3:AO3"/>
    <mergeCell ref="AP3:AP4"/>
    <mergeCell ref="AQ3:AQ4"/>
    <mergeCell ref="AR3:AU3"/>
    <mergeCell ref="AV3:AV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M3:BM4"/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</mergeCells>
  <phoneticPr fontId="2"/>
  <pageMargins left="0.7" right="0.7" top="0.75" bottom="0.75" header="0.3" footer="0.3"/>
  <pageSetup paperSize="9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2916-4737-4C87-80B2-9CBDDE3CD8C7}">
  <sheetPr>
    <tabColor theme="4"/>
    <pageSetUpPr fitToPage="1"/>
  </sheetPr>
  <dimension ref="A1:BW235"/>
  <sheetViews>
    <sheetView view="pageBreakPreview" zoomScale="60" zoomScaleNormal="75" workbookViewId="0">
      <pane xSplit="9" ySplit="4" topLeftCell="J5" activePane="bottomRight" state="frozen"/>
      <selection activeCell="I25" sqref="I25"/>
      <selection pane="topRight" activeCell="I25" sqref="I25"/>
      <selection pane="bottomLeft" activeCell="I25" sqref="I25"/>
      <selection pane="bottomRight" activeCell="C16" sqref="C16"/>
    </sheetView>
  </sheetViews>
  <sheetFormatPr defaultColWidth="9" defaultRowHeight="13.5" outlineLevelCol="1" x14ac:dyDescent="0.15"/>
  <cols>
    <col min="1" max="2" width="5.25" style="1" bestFit="1" customWidth="1"/>
    <col min="3" max="3" width="18.375" style="1" customWidth="1"/>
    <col min="4" max="4" width="11.625" style="1" customWidth="1"/>
    <col min="5" max="5" width="10.25" style="1" bestFit="1" customWidth="1"/>
    <col min="6" max="6" width="13.25" style="1" bestFit="1" customWidth="1"/>
    <col min="7" max="8" width="10" style="1" hidden="1" customWidth="1"/>
    <col min="9" max="9" width="44.125" style="1" bestFit="1" customWidth="1"/>
    <col min="10" max="10" width="10.125" style="1" bestFit="1" customWidth="1"/>
    <col min="11" max="11" width="11.875" style="1" customWidth="1"/>
    <col min="12" max="12" width="5.625" style="1" customWidth="1"/>
    <col min="13" max="13" width="9" style="1"/>
    <col min="14" max="14" width="12.125" style="4" bestFit="1" customWidth="1"/>
    <col min="15" max="15" width="12" style="4" customWidth="1"/>
    <col min="16" max="16" width="11.625" style="4" customWidth="1"/>
    <col min="17" max="19" width="7.375" style="1" customWidth="1"/>
    <col min="20" max="20" width="6.125" style="1" customWidth="1"/>
    <col min="21" max="21" width="12.875" style="3" bestFit="1" customWidth="1"/>
    <col min="22" max="22" width="5.875" style="45" customWidth="1"/>
    <col min="23" max="23" width="13" style="1" hidden="1" customWidth="1"/>
    <col min="24" max="24" width="13" style="1" customWidth="1"/>
    <col min="25" max="25" width="16.25" style="1" customWidth="1"/>
    <col min="26" max="26" width="13" style="1" hidden="1" customWidth="1" outlineLevel="1"/>
    <col min="27" max="28" width="11" style="1" hidden="1" customWidth="1" outlineLevel="1"/>
    <col min="29" max="29" width="15.125" style="1" hidden="1" customWidth="1" outlineLevel="1"/>
    <col min="30" max="30" width="17.125" style="1" hidden="1" customWidth="1" outlineLevel="1"/>
    <col min="31" max="31" width="13" style="1" hidden="1" customWidth="1" outlineLevel="1"/>
    <col min="32" max="32" width="9" style="1" hidden="1" customWidth="1" outlineLevel="1"/>
    <col min="33" max="34" width="11" style="1" hidden="1" customWidth="1" outlineLevel="1"/>
    <col min="35" max="35" width="9" style="1" hidden="1" customWidth="1" outlineLevel="1"/>
    <col min="36" max="36" width="15.125" style="1" hidden="1" customWidth="1" outlineLevel="1"/>
    <col min="37" max="37" width="17.125" style="1" hidden="1" customWidth="1" outlineLevel="1"/>
    <col min="38" max="38" width="13" style="1" hidden="1" customWidth="1" outlineLevel="1"/>
    <col min="39" max="39" width="14.125" style="1" hidden="1" customWidth="1" outlineLevel="1"/>
    <col min="40" max="40" width="11" style="1" bestFit="1" customWidth="1" collapsed="1"/>
    <col min="41" max="41" width="8.875" style="1" customWidth="1"/>
    <col min="42" max="42" width="15.125" style="1" bestFit="1" customWidth="1"/>
    <col min="43" max="43" width="9" style="1" outlineLevel="1"/>
    <col min="44" max="44" width="15.625" style="1" hidden="1" customWidth="1" outlineLevel="1"/>
    <col min="45" max="45" width="19.75" style="1" hidden="1" customWidth="1" outlineLevel="1"/>
    <col min="46" max="46" width="9.125" style="1" hidden="1" customWidth="1" outlineLevel="1"/>
    <col min="47" max="47" width="9.5" style="1" hidden="1" customWidth="1" outlineLevel="1"/>
    <col min="48" max="48" width="10.125" style="1" customWidth="1" outlineLevel="1"/>
    <col min="49" max="49" width="23.75" style="1" hidden="1" customWidth="1" outlineLevel="1"/>
    <col min="50" max="50" width="15.125" style="1" hidden="1" customWidth="1" outlineLevel="1"/>
    <col min="51" max="51" width="13" style="1" hidden="1" customWidth="1" outlineLevel="1"/>
    <col min="52" max="52" width="13" style="1" customWidth="1" outlineLevel="1"/>
    <col min="53" max="53" width="7.125" style="1" hidden="1" customWidth="1" outlineLevel="1"/>
    <col min="54" max="54" width="15.125" style="1" hidden="1" customWidth="1" outlineLevel="1"/>
    <col min="55" max="55" width="8.625" style="44" hidden="1" customWidth="1" outlineLevel="1"/>
    <col min="56" max="56" width="11.75" style="1" hidden="1" customWidth="1" outlineLevel="1"/>
    <col min="57" max="57" width="10.75" style="1" hidden="1" customWidth="1" outlineLevel="1"/>
    <col min="58" max="58" width="7.25" style="1" hidden="1" customWidth="1" outlineLevel="1"/>
    <col min="59" max="59" width="6.375" style="1" customWidth="1"/>
    <col min="60" max="60" width="11" style="1" bestFit="1" customWidth="1"/>
    <col min="61" max="61" width="15.125" style="1" customWidth="1"/>
    <col min="62" max="62" width="20.5" style="1" hidden="1" customWidth="1"/>
    <col min="63" max="65" width="0" style="1" hidden="1" customWidth="1"/>
    <col min="66" max="66" width="11.125" style="1" hidden="1" customWidth="1"/>
    <col min="67" max="67" width="11" style="1" hidden="1" customWidth="1"/>
    <col min="68" max="68" width="0" style="1" hidden="1" customWidth="1"/>
    <col min="69" max="69" width="7.125" style="1" hidden="1" customWidth="1"/>
    <col min="70" max="70" width="0" style="1" hidden="1" customWidth="1"/>
    <col min="71" max="71" width="7.125" style="1" hidden="1" customWidth="1"/>
    <col min="72" max="74" width="0" style="1" hidden="1" customWidth="1"/>
    <col min="75" max="75" width="12.5" style="1" hidden="1" customWidth="1"/>
    <col min="76" max="16384" width="9" style="1"/>
  </cols>
  <sheetData>
    <row r="1" spans="1:75" ht="14.25" thickBot="1" x14ac:dyDescent="0.2">
      <c r="A1" s="43" t="str">
        <f>土地!A1</f>
        <v>団体名</v>
      </c>
      <c r="B1" s="42"/>
      <c r="C1" s="42"/>
      <c r="D1" s="41" t="str">
        <f>土地!D1</f>
        <v>男鹿地区消防一部事務組合</v>
      </c>
      <c r="E1" s="41"/>
      <c r="F1" s="41"/>
      <c r="G1" s="40"/>
      <c r="O1" s="39">
        <f>土地!O1</f>
        <v>2022</v>
      </c>
    </row>
    <row r="3" spans="1:75" s="15" customFormat="1" ht="13.15" customHeight="1" x14ac:dyDescent="0.4">
      <c r="A3" s="16" t="s">
        <v>79</v>
      </c>
      <c r="B3" s="16" t="s">
        <v>78</v>
      </c>
      <c r="C3" s="16" t="s">
        <v>77</v>
      </c>
      <c r="D3" s="16" t="s">
        <v>76</v>
      </c>
      <c r="E3" s="17" t="s">
        <v>75</v>
      </c>
      <c r="F3" s="33" t="s">
        <v>74</v>
      </c>
      <c r="G3" s="17" t="s">
        <v>73</v>
      </c>
      <c r="H3" s="17" t="s">
        <v>72</v>
      </c>
      <c r="I3" s="17" t="s">
        <v>71</v>
      </c>
      <c r="J3" s="16" t="s">
        <v>70</v>
      </c>
      <c r="K3" s="17" t="s">
        <v>69</v>
      </c>
      <c r="L3" s="33" t="s">
        <v>198</v>
      </c>
      <c r="M3" s="20" t="s">
        <v>67</v>
      </c>
      <c r="N3" s="32" t="s">
        <v>66</v>
      </c>
      <c r="O3" s="31" t="s">
        <v>65</v>
      </c>
      <c r="P3" s="38" t="s">
        <v>64</v>
      </c>
      <c r="Q3" s="18" t="s">
        <v>63</v>
      </c>
      <c r="R3" s="18"/>
      <c r="S3" s="18"/>
      <c r="T3" s="37" t="s">
        <v>62</v>
      </c>
      <c r="U3" s="27" t="s">
        <v>61</v>
      </c>
      <c r="V3" s="53" t="s">
        <v>197</v>
      </c>
      <c r="W3" s="19" t="s">
        <v>59</v>
      </c>
      <c r="X3" s="36" t="s">
        <v>58</v>
      </c>
      <c r="Y3" s="36" t="s">
        <v>57</v>
      </c>
      <c r="Z3" s="19" t="s">
        <v>56</v>
      </c>
      <c r="AA3" s="19" t="s">
        <v>55</v>
      </c>
      <c r="AB3" s="19" t="s">
        <v>53</v>
      </c>
      <c r="AC3" s="19"/>
      <c r="AD3" s="19"/>
      <c r="AE3" s="19"/>
      <c r="AF3" s="19"/>
      <c r="AG3" s="19"/>
      <c r="AH3" s="19" t="s">
        <v>54</v>
      </c>
      <c r="AI3" s="19" t="s">
        <v>53</v>
      </c>
      <c r="AJ3" s="19"/>
      <c r="AK3" s="19"/>
      <c r="AL3" s="19"/>
      <c r="AM3" s="19"/>
      <c r="AN3" s="19"/>
      <c r="AO3" s="19"/>
      <c r="AP3" s="18" t="s">
        <v>52</v>
      </c>
      <c r="AQ3" s="16" t="s">
        <v>51</v>
      </c>
      <c r="AR3" s="17" t="s">
        <v>50</v>
      </c>
      <c r="AS3" s="17"/>
      <c r="AT3" s="17"/>
      <c r="AU3" s="17"/>
      <c r="AV3" s="19" t="s">
        <v>49</v>
      </c>
      <c r="AW3" s="16" t="s">
        <v>48</v>
      </c>
      <c r="AX3" s="19" t="s">
        <v>47</v>
      </c>
      <c r="AY3" s="19" t="s">
        <v>46</v>
      </c>
      <c r="AZ3" s="19" t="s">
        <v>45</v>
      </c>
      <c r="BA3" s="19" t="s">
        <v>44</v>
      </c>
      <c r="BB3" s="19" t="s">
        <v>43</v>
      </c>
      <c r="BC3" s="35" t="s">
        <v>42</v>
      </c>
      <c r="BD3" s="34"/>
      <c r="BE3" s="17" t="s">
        <v>196</v>
      </c>
      <c r="BF3" s="17" t="s">
        <v>41</v>
      </c>
      <c r="BG3" s="18" t="s">
        <v>195</v>
      </c>
      <c r="BH3" s="33" t="s">
        <v>38</v>
      </c>
      <c r="BI3" s="18" t="s">
        <v>37</v>
      </c>
      <c r="BJ3" s="17" t="s">
        <v>36</v>
      </c>
      <c r="BK3" s="17" t="s">
        <v>35</v>
      </c>
      <c r="BL3" s="17" t="s">
        <v>34</v>
      </c>
      <c r="BM3" s="17" t="s">
        <v>33</v>
      </c>
      <c r="BN3" s="17" t="s">
        <v>32</v>
      </c>
      <c r="BO3" s="17" t="s">
        <v>31</v>
      </c>
      <c r="BP3" s="17" t="s">
        <v>30</v>
      </c>
      <c r="BQ3" s="17" t="s">
        <v>29</v>
      </c>
      <c r="BR3" s="17" t="s">
        <v>28</v>
      </c>
      <c r="BS3" s="16" t="s">
        <v>27</v>
      </c>
      <c r="BT3" s="16" t="s">
        <v>26</v>
      </c>
      <c r="BU3" s="16" t="s">
        <v>25</v>
      </c>
      <c r="BV3" s="16" t="s">
        <v>24</v>
      </c>
      <c r="BW3" s="17" t="s">
        <v>23</v>
      </c>
    </row>
    <row r="4" spans="1:75" s="15" customFormat="1" ht="33" customHeight="1" x14ac:dyDescent="0.4">
      <c r="A4" s="16"/>
      <c r="B4" s="16"/>
      <c r="C4" s="16"/>
      <c r="D4" s="16"/>
      <c r="E4" s="17"/>
      <c r="F4" s="33"/>
      <c r="G4" s="17"/>
      <c r="H4" s="17"/>
      <c r="I4" s="17"/>
      <c r="J4" s="16"/>
      <c r="K4" s="17"/>
      <c r="L4" s="19"/>
      <c r="M4" s="20"/>
      <c r="N4" s="32"/>
      <c r="O4" s="31"/>
      <c r="P4" s="30"/>
      <c r="Q4" s="29" t="s">
        <v>22</v>
      </c>
      <c r="R4" s="29" t="s">
        <v>21</v>
      </c>
      <c r="S4" s="29" t="s">
        <v>20</v>
      </c>
      <c r="T4" s="28"/>
      <c r="U4" s="27"/>
      <c r="V4" s="52"/>
      <c r="W4" s="19"/>
      <c r="X4" s="26"/>
      <c r="Y4" s="26"/>
      <c r="Z4" s="19"/>
      <c r="AA4" s="19"/>
      <c r="AB4" s="24" t="s">
        <v>19</v>
      </c>
      <c r="AC4" s="24" t="s">
        <v>18</v>
      </c>
      <c r="AD4" s="24" t="s">
        <v>17</v>
      </c>
      <c r="AE4" s="24" t="s">
        <v>16</v>
      </c>
      <c r="AF4" s="24" t="s">
        <v>15</v>
      </c>
      <c r="AG4" s="24" t="s">
        <v>14</v>
      </c>
      <c r="AH4" s="19"/>
      <c r="AI4" s="24" t="s">
        <v>13</v>
      </c>
      <c r="AJ4" s="24" t="s">
        <v>12</v>
      </c>
      <c r="AK4" s="24" t="s">
        <v>11</v>
      </c>
      <c r="AL4" s="24" t="s">
        <v>10</v>
      </c>
      <c r="AM4" s="24" t="s">
        <v>9</v>
      </c>
      <c r="AN4" s="25" t="s">
        <v>8</v>
      </c>
      <c r="AO4" s="24" t="s">
        <v>7</v>
      </c>
      <c r="AP4" s="18"/>
      <c r="AQ4" s="16"/>
      <c r="AR4" s="23" t="s">
        <v>6</v>
      </c>
      <c r="AS4" s="23" t="s">
        <v>5</v>
      </c>
      <c r="AT4" s="23" t="s">
        <v>4</v>
      </c>
      <c r="AU4" s="23" t="s">
        <v>3</v>
      </c>
      <c r="AV4" s="19"/>
      <c r="AW4" s="16"/>
      <c r="AX4" s="19"/>
      <c r="AY4" s="19"/>
      <c r="AZ4" s="19"/>
      <c r="BA4" s="19"/>
      <c r="BB4" s="19"/>
      <c r="BC4" s="51" t="s">
        <v>2</v>
      </c>
      <c r="BD4" s="21" t="s">
        <v>1</v>
      </c>
      <c r="BE4" s="16"/>
      <c r="BF4" s="16"/>
      <c r="BG4" s="20"/>
      <c r="BH4" s="19"/>
      <c r="BI4" s="18"/>
      <c r="BJ4" s="16"/>
      <c r="BK4" s="16"/>
      <c r="BL4" s="17"/>
      <c r="BM4" s="16"/>
      <c r="BN4" s="16"/>
      <c r="BO4" s="17"/>
      <c r="BP4" s="16"/>
      <c r="BQ4" s="16"/>
      <c r="BR4" s="16"/>
      <c r="BS4" s="16"/>
      <c r="BT4" s="16"/>
      <c r="BU4" s="16"/>
      <c r="BV4" s="16"/>
      <c r="BW4" s="16"/>
    </row>
    <row r="5" spans="1:75" x14ac:dyDescent="0.15">
      <c r="A5" s="5" t="s">
        <v>194</v>
      </c>
      <c r="B5" s="5" t="s">
        <v>89</v>
      </c>
      <c r="C5" s="5"/>
      <c r="D5" s="5"/>
      <c r="E5" s="5" t="s">
        <v>88</v>
      </c>
      <c r="F5" s="5" t="s">
        <v>87</v>
      </c>
      <c r="G5" s="5"/>
      <c r="H5" s="5"/>
      <c r="I5" s="5" t="s">
        <v>193</v>
      </c>
      <c r="J5" s="5" t="s">
        <v>85</v>
      </c>
      <c r="K5" s="5" t="s">
        <v>178</v>
      </c>
      <c r="L5" s="5">
        <v>50</v>
      </c>
      <c r="M5" s="5">
        <f>VLOOKUP(L5,'[3]償却率（定額法）'!$B$6:$C$104,2)</f>
        <v>0.02</v>
      </c>
      <c r="N5" s="49" t="s">
        <v>192</v>
      </c>
      <c r="O5" s="49"/>
      <c r="P5" s="11" t="str">
        <f>IF(O5="",N5,O5)</f>
        <v>1984/03/10</v>
      </c>
      <c r="Q5" s="7">
        <f>YEAR(P5)</f>
        <v>1984</v>
      </c>
      <c r="R5" s="7">
        <f>MONTH(P5)</f>
        <v>3</v>
      </c>
      <c r="S5" s="7">
        <f>DAY(N5)</f>
        <v>10</v>
      </c>
      <c r="T5" s="5">
        <f>IF(Q5=1900,"",IF(R5&lt;4,Q5-1,Q5))</f>
        <v>1983</v>
      </c>
      <c r="U5" s="8">
        <v>458744000</v>
      </c>
      <c r="V5" s="48">
        <v>1</v>
      </c>
      <c r="W5" s="5"/>
      <c r="X5" s="10">
        <v>349422517</v>
      </c>
      <c r="Y5" s="10">
        <f>U5-X5</f>
        <v>109321483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47">
        <f>IF(BG5=0,0,IF(BG5=L5,Y5-1,IF(Y5=1,0,ROUND(U5*M5,0))))</f>
        <v>9174880</v>
      </c>
      <c r="AO5" s="5"/>
      <c r="AP5" s="6">
        <f>Y5-AN5</f>
        <v>100146603</v>
      </c>
      <c r="AQ5" s="5" t="s">
        <v>84</v>
      </c>
      <c r="AR5" s="5"/>
      <c r="AS5" s="5"/>
      <c r="AT5" s="5"/>
      <c r="AU5" s="5"/>
      <c r="AV5" s="5" t="s">
        <v>114</v>
      </c>
      <c r="AW5" s="5"/>
      <c r="AX5" s="5"/>
      <c r="AY5" s="5"/>
      <c r="AZ5" s="5" t="s">
        <v>83</v>
      </c>
      <c r="BA5" s="5"/>
      <c r="BB5" s="5"/>
      <c r="BC5" s="46"/>
      <c r="BD5" s="5" t="s">
        <v>0</v>
      </c>
      <c r="BE5" s="5"/>
      <c r="BF5" s="50"/>
      <c r="BG5" s="7">
        <f>IF(T5="",0,$O$1-T5)</f>
        <v>39</v>
      </c>
      <c r="BH5" s="5" t="s">
        <v>82</v>
      </c>
      <c r="BI5" s="6">
        <f>U5-AP5</f>
        <v>358597397</v>
      </c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x14ac:dyDescent="0.15">
      <c r="A6" s="5" t="s">
        <v>191</v>
      </c>
      <c r="B6" s="5" t="s">
        <v>89</v>
      </c>
      <c r="C6" s="5"/>
      <c r="D6" s="5"/>
      <c r="E6" s="5" t="s">
        <v>88</v>
      </c>
      <c r="F6" s="5" t="s">
        <v>87</v>
      </c>
      <c r="G6" s="5"/>
      <c r="H6" s="5"/>
      <c r="I6" s="5" t="s">
        <v>190</v>
      </c>
      <c r="J6" s="5" t="s">
        <v>85</v>
      </c>
      <c r="K6" s="5" t="s">
        <v>95</v>
      </c>
      <c r="L6" s="5">
        <v>15</v>
      </c>
      <c r="M6" s="5">
        <f>VLOOKUP(L6,'[3]償却率（定額法）'!$B$6:$C$104,2)</f>
        <v>6.7000000000000004E-2</v>
      </c>
      <c r="N6" s="49" t="s">
        <v>189</v>
      </c>
      <c r="O6" s="49"/>
      <c r="P6" s="11" t="str">
        <f>IF(O6="",N6,O6)</f>
        <v>2011/09/13</v>
      </c>
      <c r="Q6" s="7">
        <f>YEAR(P6)</f>
        <v>2011</v>
      </c>
      <c r="R6" s="7">
        <f>MONTH(P6)</f>
        <v>9</v>
      </c>
      <c r="S6" s="7">
        <f>DAY(N6)</f>
        <v>13</v>
      </c>
      <c r="T6" s="5">
        <f>IF(Q6=1900,"",IF(R6&lt;4,Q6-1,Q6))</f>
        <v>2011</v>
      </c>
      <c r="U6" s="8">
        <v>1005900</v>
      </c>
      <c r="V6" s="48">
        <v>1</v>
      </c>
      <c r="W6" s="5"/>
      <c r="X6" s="10">
        <v>713142</v>
      </c>
      <c r="Y6" s="10">
        <f>U6-X6</f>
        <v>292758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47">
        <f>IF(BG6=0,0,IF(BG6=L6,Y6-1,IF(Y6=1,0,ROUND(U6*M6,0))))</f>
        <v>67395</v>
      </c>
      <c r="AO6" s="5"/>
      <c r="AP6" s="6">
        <f>Y6-AN6</f>
        <v>225363</v>
      </c>
      <c r="AQ6" s="5" t="s">
        <v>84</v>
      </c>
      <c r="AR6" s="5"/>
      <c r="AS6" s="5"/>
      <c r="AT6" s="5"/>
      <c r="AU6" s="5"/>
      <c r="AV6" s="5" t="s">
        <v>93</v>
      </c>
      <c r="AW6" s="5"/>
      <c r="AX6" s="5"/>
      <c r="AY6" s="5"/>
      <c r="AZ6" s="5" t="s">
        <v>83</v>
      </c>
      <c r="BA6" s="5"/>
      <c r="BB6" s="5"/>
      <c r="BC6" s="46"/>
      <c r="BD6" s="5" t="s">
        <v>0</v>
      </c>
      <c r="BE6" s="5"/>
      <c r="BF6" s="50"/>
      <c r="BG6" s="7">
        <f>IF(T6="",0,$O$1-T6)</f>
        <v>11</v>
      </c>
      <c r="BH6" s="5" t="s">
        <v>82</v>
      </c>
      <c r="BI6" s="6">
        <f>U6-AP6</f>
        <v>780537</v>
      </c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</row>
    <row r="7" spans="1:75" x14ac:dyDescent="0.15">
      <c r="A7" s="5" t="s">
        <v>188</v>
      </c>
      <c r="B7" s="5" t="s">
        <v>89</v>
      </c>
      <c r="C7" s="5"/>
      <c r="D7" s="5"/>
      <c r="E7" s="5" t="s">
        <v>88</v>
      </c>
      <c r="F7" s="5" t="s">
        <v>87</v>
      </c>
      <c r="G7" s="5"/>
      <c r="H7" s="5"/>
      <c r="I7" s="5" t="s">
        <v>187</v>
      </c>
      <c r="J7" s="5" t="s">
        <v>85</v>
      </c>
      <c r="K7" s="5" t="s">
        <v>95</v>
      </c>
      <c r="L7" s="5">
        <v>15</v>
      </c>
      <c r="M7" s="5">
        <f>VLOOKUP(L7,'[3]償却率（定額法）'!$B$6:$C$104,2)</f>
        <v>6.7000000000000004E-2</v>
      </c>
      <c r="N7" s="49" t="s">
        <v>186</v>
      </c>
      <c r="O7" s="49"/>
      <c r="P7" s="11" t="str">
        <f>IF(O7="",N7,O7)</f>
        <v>2012/09/26</v>
      </c>
      <c r="Q7" s="7">
        <f>YEAR(P7)</f>
        <v>2012</v>
      </c>
      <c r="R7" s="7">
        <f>MONTH(P7)</f>
        <v>9</v>
      </c>
      <c r="S7" s="7">
        <f>DAY(N7)</f>
        <v>26</v>
      </c>
      <c r="T7" s="5">
        <f>IF(Q7=1900,"",IF(R7&lt;4,Q7-1,Q7))</f>
        <v>2012</v>
      </c>
      <c r="U7" s="8">
        <v>8715000</v>
      </c>
      <c r="V7" s="48">
        <v>1</v>
      </c>
      <c r="W7" s="5"/>
      <c r="X7" s="10">
        <v>5594133</v>
      </c>
      <c r="Y7" s="10">
        <f>U7-X7</f>
        <v>3120867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47">
        <f>IF(BG7=0,0,IF(BG7=L7,Y7-1,IF(Y7=1,0,ROUND(U7*M7,0))))</f>
        <v>583905</v>
      </c>
      <c r="AO7" s="5"/>
      <c r="AP7" s="6">
        <f>Y7-AN7</f>
        <v>2536962</v>
      </c>
      <c r="AQ7" s="5" t="s">
        <v>84</v>
      </c>
      <c r="AR7" s="5"/>
      <c r="AS7" s="5"/>
      <c r="AT7" s="5"/>
      <c r="AU7" s="5"/>
      <c r="AV7" s="5" t="s">
        <v>93</v>
      </c>
      <c r="AW7" s="5"/>
      <c r="AX7" s="5"/>
      <c r="AY7" s="5"/>
      <c r="AZ7" s="5" t="s">
        <v>83</v>
      </c>
      <c r="BA7" s="5"/>
      <c r="BB7" s="5"/>
      <c r="BC7" s="46"/>
      <c r="BD7" s="5" t="s">
        <v>0</v>
      </c>
      <c r="BE7" s="5"/>
      <c r="BF7" s="50"/>
      <c r="BG7" s="7">
        <f>IF(T7="",0,$O$1-T7)</f>
        <v>10</v>
      </c>
      <c r="BH7" s="5" t="s">
        <v>82</v>
      </c>
      <c r="BI7" s="6">
        <f>U7-AP7</f>
        <v>6178038</v>
      </c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</row>
    <row r="8" spans="1:75" x14ac:dyDescent="0.15">
      <c r="A8" s="5" t="s">
        <v>185</v>
      </c>
      <c r="B8" s="5" t="s">
        <v>89</v>
      </c>
      <c r="C8" s="5"/>
      <c r="D8" s="5"/>
      <c r="E8" s="5" t="s">
        <v>88</v>
      </c>
      <c r="F8" s="5" t="s">
        <v>87</v>
      </c>
      <c r="G8" s="5"/>
      <c r="H8" s="5"/>
      <c r="I8" s="5" t="s">
        <v>184</v>
      </c>
      <c r="J8" s="5" t="s">
        <v>85</v>
      </c>
      <c r="K8" s="5" t="s">
        <v>183</v>
      </c>
      <c r="L8" s="5">
        <v>10</v>
      </c>
      <c r="M8" s="5">
        <f>VLOOKUP(L8,'[3]償却率（定額法）'!$B$6:$C$104,2)</f>
        <v>0.1</v>
      </c>
      <c r="N8" s="49" t="s">
        <v>182</v>
      </c>
      <c r="O8" s="49"/>
      <c r="P8" s="11" t="str">
        <f>IF(O8="",N8,O8)</f>
        <v>2014/12/12</v>
      </c>
      <c r="Q8" s="7">
        <f>YEAR(P8)</f>
        <v>2014</v>
      </c>
      <c r="R8" s="7">
        <f>MONTH(P8)</f>
        <v>12</v>
      </c>
      <c r="S8" s="7">
        <f>DAY(N8)</f>
        <v>12</v>
      </c>
      <c r="T8" s="5">
        <f>IF(Q8=1900,"",IF(R8&lt;4,Q8-1,Q8))</f>
        <v>2014</v>
      </c>
      <c r="U8" s="8">
        <v>4536000</v>
      </c>
      <c r="V8" s="48">
        <v>1</v>
      </c>
      <c r="W8" s="5"/>
      <c r="X8" s="10">
        <v>3325482</v>
      </c>
      <c r="Y8" s="10">
        <f>U8-X8</f>
        <v>1210518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47">
        <f>IF(BG8=0,0,IF(BG8=L8,Y8-1,IF(Y8=1,0,ROUND(U8*M8,0))))</f>
        <v>453600</v>
      </c>
      <c r="AO8" s="5"/>
      <c r="AP8" s="6">
        <f>Y8-AN8</f>
        <v>756918</v>
      </c>
      <c r="AQ8" s="5" t="s">
        <v>84</v>
      </c>
      <c r="AR8" s="5"/>
      <c r="AS8" s="5"/>
      <c r="AT8" s="5"/>
      <c r="AU8" s="5"/>
      <c r="AV8" s="5" t="s">
        <v>181</v>
      </c>
      <c r="AW8" s="5"/>
      <c r="AX8" s="5"/>
      <c r="AY8" s="5"/>
      <c r="AZ8" s="5" t="s">
        <v>83</v>
      </c>
      <c r="BA8" s="5"/>
      <c r="BB8" s="5"/>
      <c r="BC8" s="46"/>
      <c r="BD8" s="5" t="s">
        <v>0</v>
      </c>
      <c r="BE8" s="5"/>
      <c r="BF8" s="50"/>
      <c r="BG8" s="7">
        <f>IF(T8="",0,$O$1-T8)</f>
        <v>8</v>
      </c>
      <c r="BH8" s="5" t="s">
        <v>82</v>
      </c>
      <c r="BI8" s="6">
        <f>U8-AP8</f>
        <v>3779082</v>
      </c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</row>
    <row r="9" spans="1:75" x14ac:dyDescent="0.15">
      <c r="A9" s="5" t="s">
        <v>180</v>
      </c>
      <c r="B9" s="5" t="s">
        <v>89</v>
      </c>
      <c r="C9" s="5"/>
      <c r="D9" s="5"/>
      <c r="E9" s="5" t="s">
        <v>88</v>
      </c>
      <c r="F9" s="5" t="s">
        <v>87</v>
      </c>
      <c r="G9" s="5"/>
      <c r="H9" s="5"/>
      <c r="I9" s="5" t="s">
        <v>179</v>
      </c>
      <c r="J9" s="5" t="s">
        <v>85</v>
      </c>
      <c r="K9" s="5" t="s">
        <v>178</v>
      </c>
      <c r="L9" s="5">
        <v>50</v>
      </c>
      <c r="M9" s="5">
        <f>VLOOKUP(L9,'[3]償却率（定額法）'!$B$6:$C$104,2)</f>
        <v>0.02</v>
      </c>
      <c r="N9" s="49" t="s">
        <v>177</v>
      </c>
      <c r="O9" s="49"/>
      <c r="P9" s="11" t="str">
        <f>IF(O9="",N9,O9)</f>
        <v>2014/02/28</v>
      </c>
      <c r="Q9" s="7">
        <f>YEAR(P9)</f>
        <v>2014</v>
      </c>
      <c r="R9" s="7">
        <f>MONTH(P9)</f>
        <v>2</v>
      </c>
      <c r="S9" s="7">
        <f>DAY(N9)</f>
        <v>28</v>
      </c>
      <c r="T9" s="5">
        <f>IF(Q9=1900,"",IF(R9&lt;4,Q9-1,Q9))</f>
        <v>2013</v>
      </c>
      <c r="U9" s="8">
        <v>57540000</v>
      </c>
      <c r="V9" s="48">
        <v>1</v>
      </c>
      <c r="W9" s="5"/>
      <c r="X9" s="10">
        <v>9392368</v>
      </c>
      <c r="Y9" s="10">
        <f>U9-X9</f>
        <v>48147632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47">
        <f>IF(BG9=0,0,IF(BG9=L9,Y9-1,IF(Y9=1,0,ROUND(U9*M9,0))))</f>
        <v>1150800</v>
      </c>
      <c r="AO9" s="5"/>
      <c r="AP9" s="6">
        <f>Y9-AN9</f>
        <v>46996832</v>
      </c>
      <c r="AQ9" s="5" t="s">
        <v>84</v>
      </c>
      <c r="AR9" s="5"/>
      <c r="AS9" s="5"/>
      <c r="AT9" s="5"/>
      <c r="AU9" s="5"/>
      <c r="AV9" s="5" t="s">
        <v>114</v>
      </c>
      <c r="AW9" s="5"/>
      <c r="AX9" s="5"/>
      <c r="AY9" s="5"/>
      <c r="AZ9" s="5" t="s">
        <v>83</v>
      </c>
      <c r="BA9" s="5"/>
      <c r="BB9" s="5"/>
      <c r="BC9" s="46"/>
      <c r="BD9" s="5" t="s">
        <v>0</v>
      </c>
      <c r="BE9" s="5"/>
      <c r="BF9" s="5"/>
      <c r="BG9" s="7">
        <f>IF(T9="",0,$O$1-T9)</f>
        <v>9</v>
      </c>
      <c r="BH9" s="5" t="s">
        <v>82</v>
      </c>
      <c r="BI9" s="6">
        <f>U9-AP9</f>
        <v>10543168</v>
      </c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x14ac:dyDescent="0.15">
      <c r="A10" s="5" t="s">
        <v>176</v>
      </c>
      <c r="B10" s="5" t="s">
        <v>89</v>
      </c>
      <c r="C10" s="5"/>
      <c r="D10" s="5"/>
      <c r="E10" s="5" t="s">
        <v>88</v>
      </c>
      <c r="F10" s="5" t="s">
        <v>87</v>
      </c>
      <c r="G10" s="5"/>
      <c r="H10" s="5"/>
      <c r="I10" s="5" t="s">
        <v>175</v>
      </c>
      <c r="J10" s="5" t="s">
        <v>85</v>
      </c>
      <c r="K10" s="5" t="s">
        <v>116</v>
      </c>
      <c r="L10" s="5">
        <v>38</v>
      </c>
      <c r="M10" s="5">
        <f>VLOOKUP(L10,'[3]償却率（定額法）'!$B$6:$C$104,2)</f>
        <v>2.7E-2</v>
      </c>
      <c r="N10" s="49" t="s">
        <v>174</v>
      </c>
      <c r="O10" s="49"/>
      <c r="P10" s="11" t="str">
        <f>IF(O10="",N10,O10)</f>
        <v>1990/03/22</v>
      </c>
      <c r="Q10" s="7">
        <f>YEAR(P10)</f>
        <v>1990</v>
      </c>
      <c r="R10" s="7">
        <f>MONTH(P10)</f>
        <v>3</v>
      </c>
      <c r="S10" s="7">
        <f>DAY(N10)</f>
        <v>22</v>
      </c>
      <c r="T10" s="5">
        <f>IF(Q10=1900,"",IF(R10&lt;4,Q10-1,Q10))</f>
        <v>1989</v>
      </c>
      <c r="U10" s="8">
        <v>91957164</v>
      </c>
      <c r="V10" s="48">
        <v>1</v>
      </c>
      <c r="W10" s="5"/>
      <c r="X10" s="10">
        <v>79661838</v>
      </c>
      <c r="Y10" s="10">
        <f>U10-X10</f>
        <v>12295326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47">
        <f>IF(BG10=0,0,IF(BG10=L10,Y10-1,IF(Y10=1,0,ROUND(U10*M10,0))))</f>
        <v>2482843</v>
      </c>
      <c r="AO10" s="5"/>
      <c r="AP10" s="6">
        <f>Y10-AN10</f>
        <v>9812483</v>
      </c>
      <c r="AQ10" s="5" t="s">
        <v>84</v>
      </c>
      <c r="AR10" s="5"/>
      <c r="AS10" s="5"/>
      <c r="AT10" s="5"/>
      <c r="AU10" s="5"/>
      <c r="AV10" s="5" t="s">
        <v>114</v>
      </c>
      <c r="AW10" s="5"/>
      <c r="AX10" s="5"/>
      <c r="AY10" s="5"/>
      <c r="AZ10" s="5" t="s">
        <v>83</v>
      </c>
      <c r="BA10" s="5"/>
      <c r="BB10" s="5"/>
      <c r="BC10" s="46"/>
      <c r="BD10" s="5" t="s">
        <v>0</v>
      </c>
      <c r="BE10" s="5"/>
      <c r="BF10" s="50"/>
      <c r="BG10" s="7">
        <f>IF(T10="",0,$O$1-T10)</f>
        <v>33</v>
      </c>
      <c r="BH10" s="5" t="s">
        <v>82</v>
      </c>
      <c r="BI10" s="6">
        <f>U10-AP10</f>
        <v>82144681</v>
      </c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x14ac:dyDescent="0.15">
      <c r="A11" s="5" t="s">
        <v>173</v>
      </c>
      <c r="B11" s="5" t="s">
        <v>89</v>
      </c>
      <c r="C11" s="5"/>
      <c r="D11" s="5"/>
      <c r="E11" s="5" t="s">
        <v>88</v>
      </c>
      <c r="F11" s="5" t="s">
        <v>87</v>
      </c>
      <c r="G11" s="5"/>
      <c r="H11" s="5"/>
      <c r="I11" s="5" t="s">
        <v>172</v>
      </c>
      <c r="J11" s="5" t="s">
        <v>85</v>
      </c>
      <c r="K11" s="5" t="s">
        <v>116</v>
      </c>
      <c r="L11" s="5">
        <v>38</v>
      </c>
      <c r="M11" s="5">
        <f>VLOOKUP(L11,'[3]償却率（定額法）'!$B$6:$C$104,2)</f>
        <v>2.7E-2</v>
      </c>
      <c r="N11" s="49" t="s">
        <v>171</v>
      </c>
      <c r="O11" s="49"/>
      <c r="P11" s="11" t="str">
        <f>IF(O11="",N11,O11)</f>
        <v>2004/11/30</v>
      </c>
      <c r="Q11" s="7">
        <f>YEAR(P11)</f>
        <v>2004</v>
      </c>
      <c r="R11" s="7">
        <f>MONTH(P11)</f>
        <v>11</v>
      </c>
      <c r="S11" s="7">
        <f>DAY(N11)</f>
        <v>30</v>
      </c>
      <c r="T11" s="5">
        <f>IF(Q11=1900,"",IF(R11&lt;4,Q11-1,Q11))</f>
        <v>2004</v>
      </c>
      <c r="U11" s="8">
        <v>2303175</v>
      </c>
      <c r="V11" s="48">
        <v>1</v>
      </c>
      <c r="W11" s="5"/>
      <c r="X11" s="10">
        <v>1082815</v>
      </c>
      <c r="Y11" s="10">
        <f>U11-X11</f>
        <v>1220360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47">
        <f>IF(BG11=0,0,IF(BG11=L11,Y11-1,IF(Y11=1,0,ROUND(U11*M11,0))))</f>
        <v>62186</v>
      </c>
      <c r="AO11" s="5"/>
      <c r="AP11" s="6">
        <f>Y11-AN11</f>
        <v>1158174</v>
      </c>
      <c r="AQ11" s="5" t="s">
        <v>84</v>
      </c>
      <c r="AR11" s="5"/>
      <c r="AS11" s="5"/>
      <c r="AT11" s="5"/>
      <c r="AU11" s="5"/>
      <c r="AV11" s="5" t="s">
        <v>114</v>
      </c>
      <c r="AW11" s="5"/>
      <c r="AX11" s="5"/>
      <c r="AY11" s="5"/>
      <c r="AZ11" s="5" t="s">
        <v>83</v>
      </c>
      <c r="BA11" s="5"/>
      <c r="BB11" s="5"/>
      <c r="BC11" s="46"/>
      <c r="BD11" s="5" t="s">
        <v>0</v>
      </c>
      <c r="BE11" s="5"/>
      <c r="BF11" s="50"/>
      <c r="BG11" s="7">
        <f>IF(T11="",0,$O$1-T11)</f>
        <v>18</v>
      </c>
      <c r="BH11" s="5" t="s">
        <v>82</v>
      </c>
      <c r="BI11" s="6">
        <f>U11-AP11</f>
        <v>1145001</v>
      </c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</row>
    <row r="12" spans="1:75" x14ac:dyDescent="0.15">
      <c r="A12" s="5" t="s">
        <v>170</v>
      </c>
      <c r="B12" s="5" t="s">
        <v>89</v>
      </c>
      <c r="C12" s="5"/>
      <c r="D12" s="5"/>
      <c r="E12" s="5" t="s">
        <v>88</v>
      </c>
      <c r="F12" s="5" t="s">
        <v>87</v>
      </c>
      <c r="G12" s="5"/>
      <c r="H12" s="5"/>
      <c r="I12" s="5" t="s">
        <v>169</v>
      </c>
      <c r="J12" s="5" t="s">
        <v>85</v>
      </c>
      <c r="K12" s="5" t="s">
        <v>116</v>
      </c>
      <c r="L12" s="5">
        <v>38</v>
      </c>
      <c r="M12" s="5">
        <f>VLOOKUP(L12,'[3]償却率（定額法）'!$B$6:$C$104,2)</f>
        <v>2.7E-2</v>
      </c>
      <c r="N12" s="49" t="s">
        <v>168</v>
      </c>
      <c r="O12" s="49"/>
      <c r="P12" s="11" t="str">
        <f>IF(O12="",N12,O12)</f>
        <v>2014/10/27</v>
      </c>
      <c r="Q12" s="7">
        <f>YEAR(P12)</f>
        <v>2014</v>
      </c>
      <c r="R12" s="7">
        <f>MONTH(P12)</f>
        <v>10</v>
      </c>
      <c r="S12" s="7">
        <f>DAY(N12)</f>
        <v>27</v>
      </c>
      <c r="T12" s="5">
        <f>IF(Q12=1900,"",IF(R12&lt;4,Q12-1,Q12))</f>
        <v>2014</v>
      </c>
      <c r="U12" s="8">
        <v>2354400</v>
      </c>
      <c r="V12" s="48">
        <v>1</v>
      </c>
      <c r="W12" s="5"/>
      <c r="X12" s="10">
        <v>476644</v>
      </c>
      <c r="Y12" s="10">
        <f>U12-X12</f>
        <v>1877756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47">
        <f>IF(BG12=0,0,IF(BG12=L12,Y12-1,IF(Y12=1,0,ROUND(U12*M12,0))))</f>
        <v>63569</v>
      </c>
      <c r="AO12" s="5"/>
      <c r="AP12" s="6">
        <f>Y12-AN12</f>
        <v>1814187</v>
      </c>
      <c r="AQ12" s="5" t="s">
        <v>84</v>
      </c>
      <c r="AR12" s="5"/>
      <c r="AS12" s="5"/>
      <c r="AT12" s="5"/>
      <c r="AU12" s="5"/>
      <c r="AV12" s="5" t="s">
        <v>114</v>
      </c>
      <c r="AW12" s="5"/>
      <c r="AX12" s="5"/>
      <c r="AY12" s="5"/>
      <c r="AZ12" s="5" t="s">
        <v>83</v>
      </c>
      <c r="BA12" s="5"/>
      <c r="BB12" s="5"/>
      <c r="BC12" s="46"/>
      <c r="BD12" s="5" t="s">
        <v>0</v>
      </c>
      <c r="BE12" s="5"/>
      <c r="BF12" s="5"/>
      <c r="BG12" s="7">
        <f>IF(T12="",0,$O$1-T12)</f>
        <v>8</v>
      </c>
      <c r="BH12" s="5" t="s">
        <v>82</v>
      </c>
      <c r="BI12" s="6">
        <f>U12-AP12</f>
        <v>540213</v>
      </c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  <row r="13" spans="1:75" x14ac:dyDescent="0.15">
      <c r="A13" s="5" t="s">
        <v>167</v>
      </c>
      <c r="B13" s="5" t="s">
        <v>89</v>
      </c>
      <c r="C13" s="5"/>
      <c r="D13" s="5"/>
      <c r="E13" s="5" t="s">
        <v>88</v>
      </c>
      <c r="F13" s="5" t="s">
        <v>87</v>
      </c>
      <c r="G13" s="5"/>
      <c r="H13" s="5"/>
      <c r="I13" s="5" t="s">
        <v>166</v>
      </c>
      <c r="J13" s="5" t="s">
        <v>85</v>
      </c>
      <c r="K13" s="5" t="s">
        <v>116</v>
      </c>
      <c r="L13" s="5">
        <v>38</v>
      </c>
      <c r="M13" s="5">
        <f>VLOOKUP(L13,'[3]償却率（定額法）'!$B$6:$C$104,2)</f>
        <v>2.7E-2</v>
      </c>
      <c r="N13" s="49" t="s">
        <v>165</v>
      </c>
      <c r="O13" s="49"/>
      <c r="P13" s="11" t="str">
        <f>IF(O13="",N13,O13)</f>
        <v>1993/12/22</v>
      </c>
      <c r="Q13" s="7">
        <f>YEAR(P13)</f>
        <v>1993</v>
      </c>
      <c r="R13" s="7">
        <f>MONTH(P13)</f>
        <v>12</v>
      </c>
      <c r="S13" s="7">
        <f>DAY(N13)</f>
        <v>22</v>
      </c>
      <c r="T13" s="5">
        <f>IF(Q13=1900,"",IF(R13&lt;4,Q13-1,Q13))</f>
        <v>1993</v>
      </c>
      <c r="U13" s="8">
        <v>104081500</v>
      </c>
      <c r="V13" s="48">
        <v>1</v>
      </c>
      <c r="W13" s="5"/>
      <c r="X13" s="10">
        <v>79617179</v>
      </c>
      <c r="Y13" s="10">
        <f>U13-X13</f>
        <v>24464321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47">
        <f>IF(BG13=0,0,IF(BG13=L13,Y13-1,IF(Y13=1,0,ROUND(U13*M13,0))))</f>
        <v>2810201</v>
      </c>
      <c r="AO13" s="5"/>
      <c r="AP13" s="6">
        <f>Y13-AN13</f>
        <v>21654120</v>
      </c>
      <c r="AQ13" s="5" t="s">
        <v>84</v>
      </c>
      <c r="AR13" s="5"/>
      <c r="AS13" s="5"/>
      <c r="AT13" s="5"/>
      <c r="AU13" s="5"/>
      <c r="AV13" s="5" t="s">
        <v>114</v>
      </c>
      <c r="AW13" s="5"/>
      <c r="AX13" s="5"/>
      <c r="AY13" s="5"/>
      <c r="AZ13" s="5" t="s">
        <v>83</v>
      </c>
      <c r="BA13" s="5"/>
      <c r="BB13" s="5"/>
      <c r="BC13" s="46"/>
      <c r="BD13" s="5" t="s">
        <v>0</v>
      </c>
      <c r="BE13" s="5"/>
      <c r="BF13" s="5"/>
      <c r="BG13" s="7">
        <f>IF(T13="",0,$O$1-T13)</f>
        <v>29</v>
      </c>
      <c r="BH13" s="5" t="s">
        <v>82</v>
      </c>
      <c r="BI13" s="6">
        <f>U13-AP13</f>
        <v>82427380</v>
      </c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 x14ac:dyDescent="0.15">
      <c r="A14" s="5" t="s">
        <v>164</v>
      </c>
      <c r="B14" s="5" t="s">
        <v>89</v>
      </c>
      <c r="C14" s="5"/>
      <c r="D14" s="5"/>
      <c r="E14" s="5" t="s">
        <v>88</v>
      </c>
      <c r="F14" s="5" t="s">
        <v>87</v>
      </c>
      <c r="G14" s="5"/>
      <c r="H14" s="5"/>
      <c r="I14" s="5" t="s">
        <v>163</v>
      </c>
      <c r="J14" s="5" t="s">
        <v>85</v>
      </c>
      <c r="K14" s="5" t="s">
        <v>126</v>
      </c>
      <c r="L14" s="5">
        <v>31</v>
      </c>
      <c r="M14" s="5">
        <f>VLOOKUP(L14,'[3]償却率（定額法）'!$B$6:$C$104,2)</f>
        <v>3.3000000000000002E-2</v>
      </c>
      <c r="N14" s="49" t="s">
        <v>162</v>
      </c>
      <c r="O14" s="49"/>
      <c r="P14" s="11" t="str">
        <f>IF(O14="",N14,O14)</f>
        <v>2002/11/15</v>
      </c>
      <c r="Q14" s="7">
        <f>YEAR(P14)</f>
        <v>2002</v>
      </c>
      <c r="R14" s="7">
        <f>MONTH(P14)</f>
        <v>11</v>
      </c>
      <c r="S14" s="7">
        <f>DAY(N14)</f>
        <v>15</v>
      </c>
      <c r="T14" s="5">
        <f>IF(Q14=1900,"",IF(R14&lt;4,Q14-1,Q14))</f>
        <v>2002</v>
      </c>
      <c r="U14" s="8">
        <v>1800288</v>
      </c>
      <c r="V14" s="48">
        <v>1</v>
      </c>
      <c r="W14" s="5"/>
      <c r="X14" s="10">
        <v>1153233</v>
      </c>
      <c r="Y14" s="10">
        <f>U14-X14</f>
        <v>647055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47">
        <f>IF(BG14=0,0,IF(BG14=L14,Y14-1,IF(Y14=1,0,ROUND(U14*M14,0))))</f>
        <v>59410</v>
      </c>
      <c r="AO14" s="5"/>
      <c r="AP14" s="6">
        <f>Y14-AN14</f>
        <v>587645</v>
      </c>
      <c r="AQ14" s="5" t="s">
        <v>84</v>
      </c>
      <c r="AR14" s="5"/>
      <c r="AS14" s="5"/>
      <c r="AT14" s="5"/>
      <c r="AU14" s="5"/>
      <c r="AV14" s="5" t="s">
        <v>93</v>
      </c>
      <c r="AW14" s="5"/>
      <c r="AX14" s="5"/>
      <c r="AY14" s="5"/>
      <c r="AZ14" s="5" t="s">
        <v>83</v>
      </c>
      <c r="BA14" s="5"/>
      <c r="BB14" s="5"/>
      <c r="BC14" s="46"/>
      <c r="BD14" s="5" t="s">
        <v>0</v>
      </c>
      <c r="BE14" s="5"/>
      <c r="BF14" s="5"/>
      <c r="BG14" s="7">
        <f>IF(T14="",0,$O$1-T14)</f>
        <v>20</v>
      </c>
      <c r="BH14" s="5" t="s">
        <v>82</v>
      </c>
      <c r="BI14" s="6">
        <f>U14-AP14</f>
        <v>1212643</v>
      </c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x14ac:dyDescent="0.15">
      <c r="A15" s="5" t="s">
        <v>161</v>
      </c>
      <c r="B15" s="5" t="s">
        <v>89</v>
      </c>
      <c r="C15" s="5"/>
      <c r="D15" s="5"/>
      <c r="E15" s="5" t="s">
        <v>88</v>
      </c>
      <c r="F15" s="5" t="s">
        <v>87</v>
      </c>
      <c r="G15" s="5"/>
      <c r="H15" s="5"/>
      <c r="I15" s="5" t="s">
        <v>160</v>
      </c>
      <c r="J15" s="5" t="s">
        <v>85</v>
      </c>
      <c r="K15" s="5" t="s">
        <v>95</v>
      </c>
      <c r="L15" s="5">
        <v>15</v>
      </c>
      <c r="M15" s="5">
        <f>VLOOKUP(L15,'[3]償却率（定額法）'!$B$6:$C$104,2)</f>
        <v>6.7000000000000004E-2</v>
      </c>
      <c r="N15" s="49" t="s">
        <v>159</v>
      </c>
      <c r="O15" s="49"/>
      <c r="P15" s="11" t="str">
        <f>IF(O15="",N15,O15)</f>
        <v>2012/08/20</v>
      </c>
      <c r="Q15" s="7">
        <f>YEAR(P15)</f>
        <v>2012</v>
      </c>
      <c r="R15" s="7">
        <f>MONTH(P15)</f>
        <v>8</v>
      </c>
      <c r="S15" s="7">
        <f>DAY(N15)</f>
        <v>20</v>
      </c>
      <c r="T15" s="5">
        <f>IF(Q15=1900,"",IF(R15&lt;4,Q15-1,Q15))</f>
        <v>2012</v>
      </c>
      <c r="U15" s="8">
        <v>3318000</v>
      </c>
      <c r="V15" s="48">
        <v>1</v>
      </c>
      <c r="W15" s="5"/>
      <c r="X15" s="10">
        <v>2148741</v>
      </c>
      <c r="Y15" s="10">
        <f>U15-X15</f>
        <v>1169259</v>
      </c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47">
        <f>IF(BG15=0,0,IF(BG15=L15,Y15-1,IF(Y15=1,0,ROUND(U15*M15,0))))</f>
        <v>222306</v>
      </c>
      <c r="AO15" s="5"/>
      <c r="AP15" s="6">
        <f>Y15-AN15</f>
        <v>946953</v>
      </c>
      <c r="AQ15" s="5" t="s">
        <v>84</v>
      </c>
      <c r="AR15" s="5"/>
      <c r="AS15" s="5"/>
      <c r="AT15" s="5"/>
      <c r="AU15" s="5"/>
      <c r="AV15" s="5" t="s">
        <v>93</v>
      </c>
      <c r="AW15" s="5"/>
      <c r="AX15" s="5"/>
      <c r="AY15" s="5"/>
      <c r="AZ15" s="5" t="s">
        <v>83</v>
      </c>
      <c r="BA15" s="5"/>
      <c r="BB15" s="5"/>
      <c r="BC15" s="46"/>
      <c r="BD15" s="5" t="s">
        <v>0</v>
      </c>
      <c r="BE15" s="5"/>
      <c r="BF15" s="5"/>
      <c r="BG15" s="7">
        <f>IF(T15="",0,$O$1-T15)</f>
        <v>10</v>
      </c>
      <c r="BH15" s="5" t="s">
        <v>82</v>
      </c>
      <c r="BI15" s="6">
        <f>U15-AP15</f>
        <v>2371047</v>
      </c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x14ac:dyDescent="0.15">
      <c r="A16" s="5" t="s">
        <v>158</v>
      </c>
      <c r="B16" s="5" t="s">
        <v>89</v>
      </c>
      <c r="C16" s="5"/>
      <c r="D16" s="5"/>
      <c r="E16" s="5" t="s">
        <v>88</v>
      </c>
      <c r="F16" s="5" t="s">
        <v>87</v>
      </c>
      <c r="G16" s="5"/>
      <c r="H16" s="5"/>
      <c r="I16" s="5" t="s">
        <v>157</v>
      </c>
      <c r="J16" s="5" t="s">
        <v>85</v>
      </c>
      <c r="K16" s="5" t="s">
        <v>116</v>
      </c>
      <c r="L16" s="5">
        <v>38</v>
      </c>
      <c r="M16" s="5">
        <f>VLOOKUP(L16,'[3]償却率（定額法）'!$B$6:$C$104,2)</f>
        <v>2.7E-2</v>
      </c>
      <c r="N16" s="49" t="s">
        <v>125</v>
      </c>
      <c r="O16" s="49"/>
      <c r="P16" s="11" t="str">
        <f>IF(O16="",N16,O16)</f>
        <v>1974/03/30</v>
      </c>
      <c r="Q16" s="7">
        <f>YEAR(P16)</f>
        <v>1974</v>
      </c>
      <c r="R16" s="7">
        <f>MONTH(P16)</f>
        <v>3</v>
      </c>
      <c r="S16" s="7">
        <f>DAY(N16)</f>
        <v>30</v>
      </c>
      <c r="T16" s="5">
        <f>IF(Q16=1900,"",IF(R16&lt;4,Q16-1,Q16))</f>
        <v>1973</v>
      </c>
      <c r="U16" s="8">
        <v>31150020</v>
      </c>
      <c r="V16" s="48">
        <v>1</v>
      </c>
      <c r="W16" s="5"/>
      <c r="X16" s="10">
        <v>31150019</v>
      </c>
      <c r="Y16" s="10">
        <f>U16-X16</f>
        <v>1</v>
      </c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47">
        <f>IF(BG16=0,0,IF(BG16=L16,Y16-1,IF(Y16=1,0,ROUND(U16*M16,0))))</f>
        <v>0</v>
      </c>
      <c r="AO16" s="5"/>
      <c r="AP16" s="6">
        <f>Y16-AN16</f>
        <v>1</v>
      </c>
      <c r="AQ16" s="5" t="s">
        <v>84</v>
      </c>
      <c r="AR16" s="5"/>
      <c r="AS16" s="5"/>
      <c r="AT16" s="5"/>
      <c r="AU16" s="5"/>
      <c r="AV16" s="5" t="s">
        <v>114</v>
      </c>
      <c r="AW16" s="5"/>
      <c r="AX16" s="5"/>
      <c r="AY16" s="5"/>
      <c r="AZ16" s="5" t="s">
        <v>83</v>
      </c>
      <c r="BA16" s="5"/>
      <c r="BB16" s="5"/>
      <c r="BC16" s="46"/>
      <c r="BD16" s="5" t="s">
        <v>0</v>
      </c>
      <c r="BE16" s="5"/>
      <c r="BF16" s="5"/>
      <c r="BG16" s="7">
        <f>IF(T16="",0,$O$1-T16)</f>
        <v>49</v>
      </c>
      <c r="BH16" s="5" t="s">
        <v>82</v>
      </c>
      <c r="BI16" s="6">
        <f>U16-AP16</f>
        <v>31150019</v>
      </c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  <row r="17" spans="1:75" x14ac:dyDescent="0.15">
      <c r="A17" s="5" t="s">
        <v>156</v>
      </c>
      <c r="B17" s="5" t="s">
        <v>89</v>
      </c>
      <c r="C17" s="5"/>
      <c r="D17" s="5"/>
      <c r="E17" s="5" t="s">
        <v>88</v>
      </c>
      <c r="F17" s="5" t="s">
        <v>87</v>
      </c>
      <c r="G17" s="5"/>
      <c r="H17" s="5"/>
      <c r="I17" s="5" t="s">
        <v>155</v>
      </c>
      <c r="J17" s="5" t="s">
        <v>85</v>
      </c>
      <c r="K17" s="5" t="s">
        <v>126</v>
      </c>
      <c r="L17" s="5">
        <v>31</v>
      </c>
      <c r="M17" s="5">
        <f>VLOOKUP(L17,'[3]償却率（定額法）'!$B$6:$C$104,2)</f>
        <v>3.3000000000000002E-2</v>
      </c>
      <c r="N17" s="49" t="s">
        <v>125</v>
      </c>
      <c r="O17" s="49"/>
      <c r="P17" s="11" t="str">
        <f>IF(O17="",N17,O17)</f>
        <v>1974/03/30</v>
      </c>
      <c r="Q17" s="7">
        <f>YEAR(P17)</f>
        <v>1974</v>
      </c>
      <c r="R17" s="7">
        <f>MONTH(P17)</f>
        <v>3</v>
      </c>
      <c r="S17" s="7">
        <f>DAY(N17)</f>
        <v>30</v>
      </c>
      <c r="T17" s="5">
        <f>IF(Q17=1900,"",IF(R17&lt;4,Q17-1,Q17))</f>
        <v>1973</v>
      </c>
      <c r="U17" s="8">
        <v>2572400</v>
      </c>
      <c r="V17" s="48">
        <v>1</v>
      </c>
      <c r="W17" s="5"/>
      <c r="X17" s="10">
        <v>2572399</v>
      </c>
      <c r="Y17" s="10">
        <f>U17-X17</f>
        <v>1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47">
        <f>IF(BG17=0,0,IF(BG17=L17,Y17-1,IF(Y17=1,0,ROUND(U17*M17,0))))</f>
        <v>0</v>
      </c>
      <c r="AO17" s="5"/>
      <c r="AP17" s="6">
        <f>Y17-AN17</f>
        <v>1</v>
      </c>
      <c r="AQ17" s="5" t="s">
        <v>84</v>
      </c>
      <c r="AR17" s="5"/>
      <c r="AS17" s="5"/>
      <c r="AT17" s="5"/>
      <c r="AU17" s="5"/>
      <c r="AV17" s="5" t="s">
        <v>93</v>
      </c>
      <c r="AW17" s="5"/>
      <c r="AX17" s="5"/>
      <c r="AY17" s="5"/>
      <c r="AZ17" s="5" t="s">
        <v>83</v>
      </c>
      <c r="BA17" s="5"/>
      <c r="BB17" s="5"/>
      <c r="BC17" s="46"/>
      <c r="BD17" s="5" t="s">
        <v>0</v>
      </c>
      <c r="BE17" s="5"/>
      <c r="BF17" s="5"/>
      <c r="BG17" s="7">
        <f>IF(T17="",0,$O$1-T17)</f>
        <v>49</v>
      </c>
      <c r="BH17" s="5" t="s">
        <v>82</v>
      </c>
      <c r="BI17" s="6">
        <f>U17-AP17</f>
        <v>2572399</v>
      </c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spans="1:75" x14ac:dyDescent="0.15">
      <c r="A18" s="5" t="s">
        <v>154</v>
      </c>
      <c r="B18" s="5" t="s">
        <v>89</v>
      </c>
      <c r="C18" s="5"/>
      <c r="D18" s="5"/>
      <c r="E18" s="5" t="s">
        <v>88</v>
      </c>
      <c r="F18" s="5" t="s">
        <v>87</v>
      </c>
      <c r="G18" s="5"/>
      <c r="H18" s="5"/>
      <c r="I18" s="5" t="s">
        <v>153</v>
      </c>
      <c r="J18" s="5" t="s">
        <v>85</v>
      </c>
      <c r="K18" s="5" t="s">
        <v>126</v>
      </c>
      <c r="L18" s="5">
        <v>31</v>
      </c>
      <c r="M18" s="5">
        <f>VLOOKUP(L18,'[3]償却率（定額法）'!$B$6:$C$104,2)</f>
        <v>3.3000000000000002E-2</v>
      </c>
      <c r="N18" s="49" t="s">
        <v>152</v>
      </c>
      <c r="O18" s="49"/>
      <c r="P18" s="11" t="str">
        <f>IF(O18="",N18,O18)</f>
        <v>2003/11/14</v>
      </c>
      <c r="Q18" s="7">
        <f>YEAR(P18)</f>
        <v>2003</v>
      </c>
      <c r="R18" s="7">
        <f>MONTH(P18)</f>
        <v>11</v>
      </c>
      <c r="S18" s="7">
        <f>DAY(N18)</f>
        <v>14</v>
      </c>
      <c r="T18" s="5">
        <f>IF(Q18=1900,"",IF(R18&lt;4,Q18-1,Q18))</f>
        <v>2003</v>
      </c>
      <c r="U18" s="8">
        <v>1915200</v>
      </c>
      <c r="V18" s="48">
        <v>1</v>
      </c>
      <c r="W18" s="5"/>
      <c r="X18" s="10">
        <v>1163762</v>
      </c>
      <c r="Y18" s="10">
        <f>U18-X18</f>
        <v>751438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47">
        <f>IF(BG18=0,0,IF(BG18=L18,Y18-1,IF(Y18=1,0,ROUND(U18*M18,0))))</f>
        <v>63202</v>
      </c>
      <c r="AO18" s="5"/>
      <c r="AP18" s="6">
        <f>Y18-AN18</f>
        <v>688236</v>
      </c>
      <c r="AQ18" s="5" t="s">
        <v>84</v>
      </c>
      <c r="AR18" s="5"/>
      <c r="AS18" s="5"/>
      <c r="AT18" s="5"/>
      <c r="AU18" s="5"/>
      <c r="AV18" s="5" t="s">
        <v>93</v>
      </c>
      <c r="AW18" s="5"/>
      <c r="AX18" s="5"/>
      <c r="AY18" s="5"/>
      <c r="AZ18" s="5" t="s">
        <v>83</v>
      </c>
      <c r="BA18" s="5"/>
      <c r="BB18" s="5"/>
      <c r="BC18" s="46"/>
      <c r="BD18" s="5" t="s">
        <v>0</v>
      </c>
      <c r="BE18" s="5"/>
      <c r="BF18" s="5"/>
      <c r="BG18" s="7">
        <f>IF(T18="",0,$O$1-T18)</f>
        <v>19</v>
      </c>
      <c r="BH18" s="5" t="s">
        <v>82</v>
      </c>
      <c r="BI18" s="6">
        <f>U18-AP18</f>
        <v>1226964</v>
      </c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x14ac:dyDescent="0.15">
      <c r="A19" s="5" t="s">
        <v>151</v>
      </c>
      <c r="B19" s="5" t="s">
        <v>89</v>
      </c>
      <c r="C19" s="5"/>
      <c r="D19" s="5"/>
      <c r="E19" s="5" t="s">
        <v>88</v>
      </c>
      <c r="F19" s="5" t="s">
        <v>87</v>
      </c>
      <c r="G19" s="5"/>
      <c r="H19" s="5"/>
      <c r="I19" s="5" t="s">
        <v>150</v>
      </c>
      <c r="J19" s="5" t="s">
        <v>85</v>
      </c>
      <c r="K19" s="5" t="s">
        <v>149</v>
      </c>
      <c r="L19" s="5">
        <v>50</v>
      </c>
      <c r="M19" s="5">
        <f>VLOOKUP(L19,'[3]償却率（定額法）'!$B$6:$C$104,2)</f>
        <v>0.02</v>
      </c>
      <c r="N19" s="49" t="s">
        <v>148</v>
      </c>
      <c r="O19" s="49"/>
      <c r="P19" s="11" t="str">
        <f>IF(O19="",N19,O19)</f>
        <v>2011/07/29</v>
      </c>
      <c r="Q19" s="7">
        <f>YEAR(P19)</f>
        <v>2011</v>
      </c>
      <c r="R19" s="7">
        <f>MONTH(P19)</f>
        <v>7</v>
      </c>
      <c r="S19" s="7">
        <f>DAY(N19)</f>
        <v>29</v>
      </c>
      <c r="T19" s="5">
        <f>IF(Q19=1900,"",IF(R19&lt;4,Q19-1,Q19))</f>
        <v>2011</v>
      </c>
      <c r="U19" s="8">
        <v>1005900</v>
      </c>
      <c r="V19" s="48">
        <v>1</v>
      </c>
      <c r="W19" s="5"/>
      <c r="X19" s="10">
        <v>216030</v>
      </c>
      <c r="Y19" s="10">
        <f>U19-X19</f>
        <v>789870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47">
        <f>IF(BG19=0,0,IF(BG19=L19,Y19-1,IF(Y19=1,0,ROUND(U19*M19,0))))</f>
        <v>20118</v>
      </c>
      <c r="AO19" s="5"/>
      <c r="AP19" s="6">
        <f>Y19-AN19</f>
        <v>769752</v>
      </c>
      <c r="AQ19" s="5" t="s">
        <v>84</v>
      </c>
      <c r="AR19" s="5"/>
      <c r="AS19" s="5"/>
      <c r="AT19" s="5"/>
      <c r="AU19" s="5"/>
      <c r="AV19" s="5" t="s">
        <v>93</v>
      </c>
      <c r="AW19" s="5"/>
      <c r="AX19" s="5"/>
      <c r="AY19" s="5"/>
      <c r="AZ19" s="5" t="s">
        <v>83</v>
      </c>
      <c r="BA19" s="5"/>
      <c r="BB19" s="5"/>
      <c r="BC19" s="46"/>
      <c r="BD19" s="5" t="s">
        <v>0</v>
      </c>
      <c r="BE19" s="5"/>
      <c r="BF19" s="5"/>
      <c r="BG19" s="7">
        <f>IF(T19="",0,$O$1-T19)</f>
        <v>11</v>
      </c>
      <c r="BH19" s="5" t="s">
        <v>82</v>
      </c>
      <c r="BI19" s="6">
        <f>U19-AP19</f>
        <v>236148</v>
      </c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x14ac:dyDescent="0.15">
      <c r="A20" s="5" t="s">
        <v>147</v>
      </c>
      <c r="B20" s="5" t="s">
        <v>89</v>
      </c>
      <c r="C20" s="5"/>
      <c r="D20" s="5"/>
      <c r="E20" s="5" t="s">
        <v>88</v>
      </c>
      <c r="F20" s="5" t="s">
        <v>87</v>
      </c>
      <c r="G20" s="5"/>
      <c r="H20" s="5"/>
      <c r="I20" s="5" t="s">
        <v>146</v>
      </c>
      <c r="J20" s="5" t="s">
        <v>85</v>
      </c>
      <c r="K20" s="5" t="s">
        <v>95</v>
      </c>
      <c r="L20" s="5">
        <v>15</v>
      </c>
      <c r="M20" s="5">
        <f>VLOOKUP(L20,'[3]償却率（定額法）'!$B$6:$C$104,2)</f>
        <v>6.7000000000000004E-2</v>
      </c>
      <c r="N20" s="49" t="s">
        <v>143</v>
      </c>
      <c r="O20" s="49"/>
      <c r="P20" s="11" t="str">
        <f>IF(O20="",N20,O20)</f>
        <v>2012/03/12</v>
      </c>
      <c r="Q20" s="7">
        <f>YEAR(P20)</f>
        <v>2012</v>
      </c>
      <c r="R20" s="7">
        <f>MONTH(P20)</f>
        <v>3</v>
      </c>
      <c r="S20" s="7">
        <f>DAY(N20)</f>
        <v>12</v>
      </c>
      <c r="T20" s="5">
        <f>IF(Q20=1900,"",IF(R20&lt;4,Q20-1,Q20))</f>
        <v>2011</v>
      </c>
      <c r="U20" s="8">
        <v>2682750</v>
      </c>
      <c r="V20" s="48">
        <v>1</v>
      </c>
      <c r="W20" s="5"/>
      <c r="X20" s="10">
        <v>1812661</v>
      </c>
      <c r="Y20" s="10">
        <f>U20-X20</f>
        <v>870089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47">
        <f>IF(BG20=0,0,IF(BG20=L20,Y20-1,IF(Y20=1,0,ROUND(U20*M20,0))))</f>
        <v>179744</v>
      </c>
      <c r="AO20" s="5"/>
      <c r="AP20" s="6">
        <f>Y20-AN20</f>
        <v>690345</v>
      </c>
      <c r="AQ20" s="5" t="s">
        <v>84</v>
      </c>
      <c r="AR20" s="5"/>
      <c r="AS20" s="5"/>
      <c r="AT20" s="5"/>
      <c r="AU20" s="5"/>
      <c r="AV20" s="5" t="s">
        <v>93</v>
      </c>
      <c r="AW20" s="5"/>
      <c r="AX20" s="5"/>
      <c r="AY20" s="5"/>
      <c r="AZ20" s="5" t="s">
        <v>83</v>
      </c>
      <c r="BA20" s="5"/>
      <c r="BB20" s="5"/>
      <c r="BC20" s="46"/>
      <c r="BD20" s="5" t="s">
        <v>0</v>
      </c>
      <c r="BE20" s="5"/>
      <c r="BF20" s="5"/>
      <c r="BG20" s="7">
        <f>IF(T20="",0,$O$1-T20)</f>
        <v>11</v>
      </c>
      <c r="BH20" s="5" t="s">
        <v>82</v>
      </c>
      <c r="BI20" s="6">
        <f>U20-AP20</f>
        <v>1992405</v>
      </c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1:75" x14ac:dyDescent="0.15">
      <c r="A21" s="5" t="s">
        <v>145</v>
      </c>
      <c r="B21" s="5" t="s">
        <v>89</v>
      </c>
      <c r="C21" s="5"/>
      <c r="D21" s="5"/>
      <c r="E21" s="5" t="s">
        <v>88</v>
      </c>
      <c r="F21" s="5" t="s">
        <v>87</v>
      </c>
      <c r="G21" s="5"/>
      <c r="H21" s="5"/>
      <c r="I21" s="5" t="s">
        <v>144</v>
      </c>
      <c r="J21" s="5" t="s">
        <v>85</v>
      </c>
      <c r="K21" s="5" t="s">
        <v>95</v>
      </c>
      <c r="L21" s="5">
        <v>15</v>
      </c>
      <c r="M21" s="5">
        <f>VLOOKUP(L21,'[3]償却率（定額法）'!$B$6:$C$104,2)</f>
        <v>6.7000000000000004E-2</v>
      </c>
      <c r="N21" s="49" t="s">
        <v>143</v>
      </c>
      <c r="O21" s="49"/>
      <c r="P21" s="11" t="str">
        <f>IF(O21="",N21,O21)</f>
        <v>2012/03/12</v>
      </c>
      <c r="Q21" s="7">
        <f>YEAR(P21)</f>
        <v>2012</v>
      </c>
      <c r="R21" s="7">
        <f>MONTH(P21)</f>
        <v>3</v>
      </c>
      <c r="S21" s="7">
        <f>DAY(N21)</f>
        <v>12</v>
      </c>
      <c r="T21" s="5">
        <f>IF(Q21=1900,"",IF(R21&lt;4,Q21-1,Q21))</f>
        <v>2011</v>
      </c>
      <c r="U21" s="8">
        <v>1260000</v>
      </c>
      <c r="V21" s="48">
        <v>1</v>
      </c>
      <c r="W21" s="5"/>
      <c r="X21" s="10">
        <v>851330</v>
      </c>
      <c r="Y21" s="10">
        <f>U21-X21</f>
        <v>408670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47">
        <f>IF(BG21=0,0,IF(BG21=L21,Y21-1,IF(Y21=1,0,ROUND(U21*M21,0))))</f>
        <v>84420</v>
      </c>
      <c r="AO21" s="5"/>
      <c r="AP21" s="6">
        <f>Y21-AN21</f>
        <v>324250</v>
      </c>
      <c r="AQ21" s="5" t="s">
        <v>84</v>
      </c>
      <c r="AR21" s="5"/>
      <c r="AS21" s="5"/>
      <c r="AT21" s="5"/>
      <c r="AU21" s="5"/>
      <c r="AV21" s="5" t="s">
        <v>93</v>
      </c>
      <c r="AW21" s="5"/>
      <c r="AX21" s="5"/>
      <c r="AY21" s="5"/>
      <c r="AZ21" s="5" t="s">
        <v>83</v>
      </c>
      <c r="BA21" s="5"/>
      <c r="BB21" s="5"/>
      <c r="BC21" s="46"/>
      <c r="BD21" s="5" t="s">
        <v>0</v>
      </c>
      <c r="BE21" s="5"/>
      <c r="BF21" s="5"/>
      <c r="BG21" s="7">
        <f>IF(T21="",0,$O$1-T21)</f>
        <v>11</v>
      </c>
      <c r="BH21" s="5" t="s">
        <v>82</v>
      </c>
      <c r="BI21" s="6">
        <f>U21-AP21</f>
        <v>935750</v>
      </c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x14ac:dyDescent="0.15">
      <c r="A22" s="5" t="s">
        <v>142</v>
      </c>
      <c r="B22" s="5" t="s">
        <v>89</v>
      </c>
      <c r="C22" s="5"/>
      <c r="D22" s="5"/>
      <c r="E22" s="5" t="s">
        <v>88</v>
      </c>
      <c r="F22" s="5" t="s">
        <v>87</v>
      </c>
      <c r="G22" s="5"/>
      <c r="H22" s="5"/>
      <c r="I22" s="5" t="s">
        <v>141</v>
      </c>
      <c r="J22" s="5" t="s">
        <v>85</v>
      </c>
      <c r="K22" s="5" t="s">
        <v>95</v>
      </c>
      <c r="L22" s="5">
        <v>15</v>
      </c>
      <c r="M22" s="5">
        <f>VLOOKUP(L22,'[3]償却率（定額法）'!$B$6:$C$104,2)</f>
        <v>6.7000000000000004E-2</v>
      </c>
      <c r="N22" s="49" t="s">
        <v>140</v>
      </c>
      <c r="O22" s="49"/>
      <c r="P22" s="11" t="str">
        <f>IF(O22="",N22,O22)</f>
        <v>2014/10/23</v>
      </c>
      <c r="Q22" s="7">
        <f>YEAR(P22)</f>
        <v>2014</v>
      </c>
      <c r="R22" s="7">
        <f>MONTH(P22)</f>
        <v>10</v>
      </c>
      <c r="S22" s="7">
        <f>DAY(N22)</f>
        <v>23</v>
      </c>
      <c r="T22" s="5">
        <f>IF(Q22=1900,"",IF(R22&lt;4,Q22-1,Q22))</f>
        <v>2014</v>
      </c>
      <c r="U22" s="8">
        <v>5130000</v>
      </c>
      <c r="V22" s="48">
        <v>1</v>
      </c>
      <c r="W22" s="5"/>
      <c r="X22" s="10">
        <v>2577232</v>
      </c>
      <c r="Y22" s="10">
        <f>U22-X22</f>
        <v>2552768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47">
        <f>IF(BG22=0,0,IF(BG22=L22,Y22-1,IF(Y22=1,0,ROUND(U22*M22,0))))</f>
        <v>343710</v>
      </c>
      <c r="AO22" s="5"/>
      <c r="AP22" s="6">
        <f>Y22-AN22</f>
        <v>2209058</v>
      </c>
      <c r="AQ22" s="5" t="s">
        <v>84</v>
      </c>
      <c r="AR22" s="5"/>
      <c r="AS22" s="5"/>
      <c r="AT22" s="5"/>
      <c r="AU22" s="5"/>
      <c r="AV22" s="5" t="s">
        <v>93</v>
      </c>
      <c r="AW22" s="5"/>
      <c r="AX22" s="5"/>
      <c r="AY22" s="5"/>
      <c r="AZ22" s="5" t="s">
        <v>83</v>
      </c>
      <c r="BA22" s="5"/>
      <c r="BB22" s="5"/>
      <c r="BC22" s="46"/>
      <c r="BD22" s="5" t="s">
        <v>0</v>
      </c>
      <c r="BE22" s="5"/>
      <c r="BF22" s="5"/>
      <c r="BG22" s="7">
        <f>IF(T22="",0,$O$1-T22)</f>
        <v>8</v>
      </c>
      <c r="BH22" s="5" t="s">
        <v>82</v>
      </c>
      <c r="BI22" s="6">
        <f>U22-AP22</f>
        <v>2920942</v>
      </c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x14ac:dyDescent="0.15">
      <c r="A23" s="5" t="s">
        <v>139</v>
      </c>
      <c r="B23" s="5" t="s">
        <v>89</v>
      </c>
      <c r="C23" s="5"/>
      <c r="D23" s="5"/>
      <c r="E23" s="5" t="s">
        <v>88</v>
      </c>
      <c r="F23" s="5" t="s">
        <v>87</v>
      </c>
      <c r="G23" s="5"/>
      <c r="H23" s="5"/>
      <c r="I23" s="5" t="s">
        <v>138</v>
      </c>
      <c r="J23" s="5" t="s">
        <v>85</v>
      </c>
      <c r="K23" s="5" t="s">
        <v>116</v>
      </c>
      <c r="L23" s="5">
        <v>38</v>
      </c>
      <c r="M23" s="5">
        <f>VLOOKUP(L23,'[3]償却率（定額法）'!$B$6:$C$104,2)</f>
        <v>2.7E-2</v>
      </c>
      <c r="N23" s="49" t="s">
        <v>137</v>
      </c>
      <c r="O23" s="49"/>
      <c r="P23" s="11" t="str">
        <f>IF(O23="",N23,O23)</f>
        <v>1998/03/20</v>
      </c>
      <c r="Q23" s="7">
        <f>YEAR(P23)</f>
        <v>1998</v>
      </c>
      <c r="R23" s="7">
        <f>MONTH(P23)</f>
        <v>3</v>
      </c>
      <c r="S23" s="7">
        <f>DAY(N23)</f>
        <v>20</v>
      </c>
      <c r="T23" s="5">
        <f>IF(Q23=1900,"",IF(R23&lt;4,Q23-1,Q23))</f>
        <v>1997</v>
      </c>
      <c r="U23" s="8">
        <v>127801800</v>
      </c>
      <c r="V23" s="48">
        <v>1</v>
      </c>
      <c r="W23" s="5"/>
      <c r="X23" s="10">
        <v>83108595</v>
      </c>
      <c r="Y23" s="10">
        <f>U23-X23</f>
        <v>44693205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47">
        <f>IF(BG23=0,0,IF(BG23=L23,Y23-1,IF(Y23=1,0,ROUND(U23*M23,0))))</f>
        <v>3450649</v>
      </c>
      <c r="AO23" s="5"/>
      <c r="AP23" s="6">
        <f>Y23-AN23</f>
        <v>41242556</v>
      </c>
      <c r="AQ23" s="5" t="s">
        <v>84</v>
      </c>
      <c r="AR23" s="5"/>
      <c r="AS23" s="5"/>
      <c r="AT23" s="5"/>
      <c r="AU23" s="5"/>
      <c r="AV23" s="5" t="s">
        <v>114</v>
      </c>
      <c r="AW23" s="5"/>
      <c r="AX23" s="5"/>
      <c r="AY23" s="5"/>
      <c r="AZ23" s="5" t="s">
        <v>83</v>
      </c>
      <c r="BA23" s="5"/>
      <c r="BB23" s="5"/>
      <c r="BC23" s="46"/>
      <c r="BD23" s="5" t="s">
        <v>0</v>
      </c>
      <c r="BE23" s="5"/>
      <c r="BF23" s="5"/>
      <c r="BG23" s="7">
        <f>IF(T23="",0,$O$1-T23)</f>
        <v>25</v>
      </c>
      <c r="BH23" s="5" t="s">
        <v>82</v>
      </c>
      <c r="BI23" s="6">
        <f>U23-AP23</f>
        <v>86559244</v>
      </c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x14ac:dyDescent="0.15">
      <c r="A24" s="5" t="s">
        <v>136</v>
      </c>
      <c r="B24" s="5" t="s">
        <v>89</v>
      </c>
      <c r="C24" s="5"/>
      <c r="D24" s="5"/>
      <c r="E24" s="5" t="s">
        <v>88</v>
      </c>
      <c r="F24" s="5" t="s">
        <v>87</v>
      </c>
      <c r="G24" s="5"/>
      <c r="H24" s="5"/>
      <c r="I24" s="5" t="s">
        <v>135</v>
      </c>
      <c r="J24" s="5" t="s">
        <v>85</v>
      </c>
      <c r="K24" s="5" t="s">
        <v>116</v>
      </c>
      <c r="L24" s="5">
        <v>38</v>
      </c>
      <c r="M24" s="5">
        <f>VLOOKUP(L24,'[3]償却率（定額法）'!$B$6:$C$104,2)</f>
        <v>2.7E-2</v>
      </c>
      <c r="N24" s="49" t="s">
        <v>125</v>
      </c>
      <c r="O24" s="49"/>
      <c r="P24" s="11" t="str">
        <f>IF(O24="",N24,O24)</f>
        <v>1974/03/30</v>
      </c>
      <c r="Q24" s="7">
        <f>YEAR(P24)</f>
        <v>1974</v>
      </c>
      <c r="R24" s="7">
        <f>MONTH(P24)</f>
        <v>3</v>
      </c>
      <c r="S24" s="7">
        <f>DAY(N24)</f>
        <v>30</v>
      </c>
      <c r="T24" s="5">
        <f>IF(Q24=1900,"",IF(R24&lt;4,Q24-1,Q24))</f>
        <v>1973</v>
      </c>
      <c r="U24" s="8">
        <v>28344360</v>
      </c>
      <c r="V24" s="48">
        <v>1</v>
      </c>
      <c r="W24" s="5"/>
      <c r="X24" s="10">
        <v>28344359</v>
      </c>
      <c r="Y24" s="10">
        <f>U24-X24</f>
        <v>1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47">
        <f>IF(BG24=0,0,IF(BG24=L24,Y24-1,IF(Y24=1,0,ROUND(U24*M24,0))))</f>
        <v>0</v>
      </c>
      <c r="AO24" s="5"/>
      <c r="AP24" s="6">
        <f>Y24-AN24</f>
        <v>1</v>
      </c>
      <c r="AQ24" s="5" t="s">
        <v>84</v>
      </c>
      <c r="AR24" s="5"/>
      <c r="AS24" s="5"/>
      <c r="AT24" s="5"/>
      <c r="AU24" s="5"/>
      <c r="AV24" s="5" t="s">
        <v>114</v>
      </c>
      <c r="AW24" s="5"/>
      <c r="AX24" s="5"/>
      <c r="AY24" s="5"/>
      <c r="AZ24" s="5" t="s">
        <v>83</v>
      </c>
      <c r="BA24" s="5"/>
      <c r="BB24" s="5"/>
      <c r="BC24" s="46"/>
      <c r="BD24" s="5" t="s">
        <v>0</v>
      </c>
      <c r="BE24" s="5"/>
      <c r="BF24" s="5"/>
      <c r="BG24" s="7">
        <f>IF(T24="",0,$O$1-T24)</f>
        <v>49</v>
      </c>
      <c r="BH24" s="5" t="s">
        <v>82</v>
      </c>
      <c r="BI24" s="6">
        <f>U24-AP24</f>
        <v>28344359</v>
      </c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1:75" x14ac:dyDescent="0.15">
      <c r="A25" s="5" t="s">
        <v>134</v>
      </c>
      <c r="B25" s="5" t="s">
        <v>89</v>
      </c>
      <c r="C25" s="5"/>
      <c r="D25" s="5"/>
      <c r="E25" s="5" t="s">
        <v>88</v>
      </c>
      <c r="F25" s="5" t="s">
        <v>87</v>
      </c>
      <c r="G25" s="5"/>
      <c r="H25" s="5"/>
      <c r="I25" s="5" t="s">
        <v>133</v>
      </c>
      <c r="J25" s="5" t="s">
        <v>85</v>
      </c>
      <c r="K25" s="5" t="s">
        <v>126</v>
      </c>
      <c r="L25" s="5">
        <v>31</v>
      </c>
      <c r="M25" s="5">
        <f>VLOOKUP(L25,'[3]償却率（定額法）'!$B$6:$C$104,2)</f>
        <v>3.3000000000000002E-2</v>
      </c>
      <c r="N25" s="49" t="s">
        <v>132</v>
      </c>
      <c r="O25" s="49"/>
      <c r="P25" s="11" t="str">
        <f>IF(O25="",N25,O25)</f>
        <v>1995/12/25</v>
      </c>
      <c r="Q25" s="7">
        <f>YEAR(P25)</f>
        <v>1995</v>
      </c>
      <c r="R25" s="7">
        <f>MONTH(P25)</f>
        <v>12</v>
      </c>
      <c r="S25" s="7">
        <f>DAY(N25)</f>
        <v>25</v>
      </c>
      <c r="T25" s="5">
        <f>IF(Q25=1900,"",IF(R25&lt;4,Q25-1,Q25))</f>
        <v>1995</v>
      </c>
      <c r="U25" s="8">
        <v>7009202</v>
      </c>
      <c r="V25" s="48">
        <v>1</v>
      </c>
      <c r="W25" s="5"/>
      <c r="X25" s="10">
        <v>6090860</v>
      </c>
      <c r="Y25" s="10">
        <f>U25-X25</f>
        <v>918342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47">
        <f>IF(BG25=0,0,IF(BG25=L25,Y25-1,IF(Y25=1,0,ROUND(U25*M25,0))))</f>
        <v>231304</v>
      </c>
      <c r="AO25" s="5"/>
      <c r="AP25" s="6">
        <f>Y25-AN25</f>
        <v>687038</v>
      </c>
      <c r="AQ25" s="5" t="s">
        <v>84</v>
      </c>
      <c r="AR25" s="5"/>
      <c r="AS25" s="5"/>
      <c r="AT25" s="5"/>
      <c r="AU25" s="5"/>
      <c r="AV25" s="5" t="s">
        <v>93</v>
      </c>
      <c r="AW25" s="5"/>
      <c r="AX25" s="5"/>
      <c r="AY25" s="5"/>
      <c r="AZ25" s="5" t="s">
        <v>83</v>
      </c>
      <c r="BA25" s="5"/>
      <c r="BB25" s="5"/>
      <c r="BC25" s="46"/>
      <c r="BD25" s="5" t="s">
        <v>0</v>
      </c>
      <c r="BE25" s="5"/>
      <c r="BF25" s="5"/>
      <c r="BG25" s="7">
        <f>IF(T25="",0,$O$1-T25)</f>
        <v>27</v>
      </c>
      <c r="BH25" s="5" t="s">
        <v>82</v>
      </c>
      <c r="BI25" s="6">
        <f>U25-AP25</f>
        <v>6322164</v>
      </c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spans="1:75" x14ac:dyDescent="0.15">
      <c r="A26" s="5" t="s">
        <v>131</v>
      </c>
      <c r="B26" s="5" t="s">
        <v>89</v>
      </c>
      <c r="C26" s="5"/>
      <c r="D26" s="5"/>
      <c r="E26" s="5" t="s">
        <v>88</v>
      </c>
      <c r="F26" s="5" t="s">
        <v>87</v>
      </c>
      <c r="G26" s="5"/>
      <c r="H26" s="5"/>
      <c r="I26" s="5" t="s">
        <v>130</v>
      </c>
      <c r="J26" s="5" t="s">
        <v>85</v>
      </c>
      <c r="K26" s="5" t="s">
        <v>126</v>
      </c>
      <c r="L26" s="5">
        <v>31</v>
      </c>
      <c r="M26" s="5">
        <f>VLOOKUP(L26,'[3]償却率（定額法）'!$B$6:$C$104,2)</f>
        <v>3.3000000000000002E-2</v>
      </c>
      <c r="N26" s="49" t="s">
        <v>129</v>
      </c>
      <c r="O26" s="49"/>
      <c r="P26" s="11" t="str">
        <f>IF(O26="",N26,O26)</f>
        <v>2005/09/22</v>
      </c>
      <c r="Q26" s="7">
        <f>YEAR(P26)</f>
        <v>2005</v>
      </c>
      <c r="R26" s="7">
        <f>MONTH(P26)</f>
        <v>9</v>
      </c>
      <c r="S26" s="7">
        <f>DAY(N26)</f>
        <v>22</v>
      </c>
      <c r="T26" s="5">
        <f>IF(Q26=1900,"",IF(R26&lt;4,Q26-1,Q26))</f>
        <v>2005</v>
      </c>
      <c r="U26" s="8">
        <v>2082024</v>
      </c>
      <c r="V26" s="48">
        <v>1</v>
      </c>
      <c r="W26" s="5"/>
      <c r="X26" s="10">
        <v>1139152</v>
      </c>
      <c r="Y26" s="10">
        <f>U26-X26</f>
        <v>942872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47">
        <f>IF(BG26=0,0,IF(BG26=L26,Y26-1,IF(Y26=1,0,ROUND(U26*M26,0))))</f>
        <v>68707</v>
      </c>
      <c r="AO26" s="5"/>
      <c r="AP26" s="6">
        <f>Y26-AN26</f>
        <v>874165</v>
      </c>
      <c r="AQ26" s="5" t="s">
        <v>84</v>
      </c>
      <c r="AR26" s="5"/>
      <c r="AS26" s="5"/>
      <c r="AT26" s="5"/>
      <c r="AU26" s="5"/>
      <c r="AV26" s="5" t="s">
        <v>93</v>
      </c>
      <c r="AW26" s="5"/>
      <c r="AX26" s="5"/>
      <c r="AY26" s="5"/>
      <c r="AZ26" s="5" t="s">
        <v>83</v>
      </c>
      <c r="BA26" s="5"/>
      <c r="BB26" s="5"/>
      <c r="BC26" s="46"/>
      <c r="BD26" s="5" t="s">
        <v>0</v>
      </c>
      <c r="BE26" s="5"/>
      <c r="BF26" s="5"/>
      <c r="BG26" s="7">
        <f>IF(T26="",0,$O$1-T26)</f>
        <v>17</v>
      </c>
      <c r="BH26" s="5" t="s">
        <v>82</v>
      </c>
      <c r="BI26" s="6">
        <f>U26-AP26</f>
        <v>1207859</v>
      </c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x14ac:dyDescent="0.15">
      <c r="A27" s="5" t="s">
        <v>128</v>
      </c>
      <c r="B27" s="5" t="s">
        <v>89</v>
      </c>
      <c r="C27" s="5"/>
      <c r="D27" s="5"/>
      <c r="E27" s="5" t="s">
        <v>88</v>
      </c>
      <c r="F27" s="5" t="s">
        <v>87</v>
      </c>
      <c r="G27" s="5"/>
      <c r="H27" s="5"/>
      <c r="I27" s="5" t="s">
        <v>127</v>
      </c>
      <c r="J27" s="5" t="s">
        <v>85</v>
      </c>
      <c r="K27" s="5" t="s">
        <v>126</v>
      </c>
      <c r="L27" s="5">
        <v>31</v>
      </c>
      <c r="M27" s="5">
        <f>VLOOKUP(L27,'[3]償却率（定額法）'!$B$6:$C$104,2)</f>
        <v>3.3000000000000002E-2</v>
      </c>
      <c r="N27" s="49" t="s">
        <v>125</v>
      </c>
      <c r="O27" s="49"/>
      <c r="P27" s="11" t="str">
        <f>IF(O27="",N27,O27)</f>
        <v>1974/03/30</v>
      </c>
      <c r="Q27" s="7">
        <f>YEAR(P27)</f>
        <v>1974</v>
      </c>
      <c r="R27" s="7">
        <f>MONTH(P27)</f>
        <v>3</v>
      </c>
      <c r="S27" s="7">
        <f>DAY(N27)</f>
        <v>30</v>
      </c>
      <c r="T27" s="5">
        <f>IF(Q27=1900,"",IF(R27&lt;4,Q27-1,Q27))</f>
        <v>1973</v>
      </c>
      <c r="U27" s="8">
        <v>5332280</v>
      </c>
      <c r="V27" s="48">
        <v>1</v>
      </c>
      <c r="W27" s="5"/>
      <c r="X27" s="10">
        <v>5332279</v>
      </c>
      <c r="Y27" s="10">
        <f>U27-X27</f>
        <v>1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47">
        <f>IF(BG27=0,0,IF(BG27=L27,Y27-1,IF(Y27=1,0,ROUND(U27*M27,0))))</f>
        <v>0</v>
      </c>
      <c r="AO27" s="5"/>
      <c r="AP27" s="6">
        <f>Y27-AN27</f>
        <v>1</v>
      </c>
      <c r="AQ27" s="5" t="s">
        <v>84</v>
      </c>
      <c r="AR27" s="5"/>
      <c r="AS27" s="5"/>
      <c r="AT27" s="5"/>
      <c r="AU27" s="5"/>
      <c r="AV27" s="5" t="s">
        <v>93</v>
      </c>
      <c r="AW27" s="5"/>
      <c r="AX27" s="5"/>
      <c r="AY27" s="5"/>
      <c r="AZ27" s="5" t="s">
        <v>83</v>
      </c>
      <c r="BA27" s="5"/>
      <c r="BB27" s="5"/>
      <c r="BC27" s="46"/>
      <c r="BD27" s="5" t="s">
        <v>0</v>
      </c>
      <c r="BE27" s="5"/>
      <c r="BF27" s="5"/>
      <c r="BG27" s="7">
        <f>IF(T27="",0,$O$1-T27)</f>
        <v>49</v>
      </c>
      <c r="BH27" s="5" t="s">
        <v>82</v>
      </c>
      <c r="BI27" s="6">
        <f>U27-AP27</f>
        <v>5332279</v>
      </c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x14ac:dyDescent="0.15">
      <c r="A28" s="5" t="s">
        <v>124</v>
      </c>
      <c r="B28" s="5" t="s">
        <v>89</v>
      </c>
      <c r="C28" s="5"/>
      <c r="D28" s="5"/>
      <c r="E28" s="5" t="s">
        <v>88</v>
      </c>
      <c r="F28" s="5" t="s">
        <v>87</v>
      </c>
      <c r="G28" s="5"/>
      <c r="H28" s="5"/>
      <c r="I28" s="5" t="s">
        <v>123</v>
      </c>
      <c r="J28" s="5" t="s">
        <v>85</v>
      </c>
      <c r="K28" s="5" t="s">
        <v>95</v>
      </c>
      <c r="L28" s="5">
        <v>15</v>
      </c>
      <c r="M28" s="5">
        <f>VLOOKUP(L28,'[3]償却率（定額法）'!$B$6:$C$104,2)</f>
        <v>6.7000000000000004E-2</v>
      </c>
      <c r="N28" s="49" t="s">
        <v>122</v>
      </c>
      <c r="O28" s="49"/>
      <c r="P28" s="11" t="str">
        <f>IF(O28="",N28,O28)</f>
        <v>2012/02/24</v>
      </c>
      <c r="Q28" s="7">
        <f>YEAR(P28)</f>
        <v>2012</v>
      </c>
      <c r="R28" s="7">
        <f>MONTH(P28)</f>
        <v>2</v>
      </c>
      <c r="S28" s="7">
        <f>DAY(N28)</f>
        <v>24</v>
      </c>
      <c r="T28" s="5">
        <f>IF(Q28=1900,"",IF(R28&lt;4,Q28-1,Q28))</f>
        <v>2011</v>
      </c>
      <c r="U28" s="8">
        <v>2538900</v>
      </c>
      <c r="V28" s="48">
        <v>1</v>
      </c>
      <c r="W28" s="5"/>
      <c r="X28" s="10">
        <v>1728900</v>
      </c>
      <c r="Y28" s="10">
        <f>U28-X28</f>
        <v>810000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47">
        <f>IF(BG28=0,0,IF(BG28=L28,Y28-1,IF(Y28=1,0,ROUND(U28*M28,0))))</f>
        <v>170106</v>
      </c>
      <c r="AO28" s="5"/>
      <c r="AP28" s="6">
        <f>Y28-AN28</f>
        <v>639894</v>
      </c>
      <c r="AQ28" s="5" t="s">
        <v>84</v>
      </c>
      <c r="AR28" s="5"/>
      <c r="AS28" s="5"/>
      <c r="AT28" s="5"/>
      <c r="AU28" s="5"/>
      <c r="AV28" s="5" t="s">
        <v>93</v>
      </c>
      <c r="AW28" s="5"/>
      <c r="AX28" s="5"/>
      <c r="AY28" s="5"/>
      <c r="AZ28" s="5" t="s">
        <v>83</v>
      </c>
      <c r="BA28" s="5"/>
      <c r="BB28" s="5"/>
      <c r="BC28" s="46"/>
      <c r="BD28" s="5" t="s">
        <v>0</v>
      </c>
      <c r="BE28" s="5"/>
      <c r="BF28" s="5"/>
      <c r="BG28" s="7">
        <f>IF(T28="",0,$O$1-T28)</f>
        <v>11</v>
      </c>
      <c r="BH28" s="5" t="s">
        <v>82</v>
      </c>
      <c r="BI28" s="6">
        <f>U28-AP28</f>
        <v>1899006</v>
      </c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</row>
    <row r="29" spans="1:75" x14ac:dyDescent="0.15">
      <c r="A29" s="5" t="s">
        <v>121</v>
      </c>
      <c r="B29" s="5" t="s">
        <v>89</v>
      </c>
      <c r="C29" s="5"/>
      <c r="D29" s="5"/>
      <c r="E29" s="5" t="s">
        <v>88</v>
      </c>
      <c r="F29" s="5" t="s">
        <v>87</v>
      </c>
      <c r="G29" s="5"/>
      <c r="H29" s="5"/>
      <c r="I29" s="5" t="s">
        <v>120</v>
      </c>
      <c r="J29" s="5" t="s">
        <v>85</v>
      </c>
      <c r="K29" s="5" t="s">
        <v>95</v>
      </c>
      <c r="L29" s="5">
        <v>15</v>
      </c>
      <c r="M29" s="5">
        <f>VLOOKUP(L29,'[3]償却率（定額法）'!$B$6:$C$104,2)</f>
        <v>6.7000000000000004E-2</v>
      </c>
      <c r="N29" s="49" t="s">
        <v>119</v>
      </c>
      <c r="O29" s="49"/>
      <c r="P29" s="11" t="str">
        <f>IF(O29="",N29,O29)</f>
        <v>2012/09/13</v>
      </c>
      <c r="Q29" s="7">
        <f>YEAR(P29)</f>
        <v>2012</v>
      </c>
      <c r="R29" s="7">
        <f>MONTH(P29)</f>
        <v>9</v>
      </c>
      <c r="S29" s="7">
        <f>DAY(N29)</f>
        <v>13</v>
      </c>
      <c r="T29" s="5">
        <f>IF(Q29=1900,"",IF(R29&lt;4,Q29-1,Q29))</f>
        <v>2012</v>
      </c>
      <c r="U29" s="8">
        <v>5928300</v>
      </c>
      <c r="V29" s="48">
        <v>1</v>
      </c>
      <c r="W29" s="5"/>
      <c r="X29" s="10">
        <v>3805420</v>
      </c>
      <c r="Y29" s="10">
        <f>U29-X29</f>
        <v>2122880</v>
      </c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47">
        <f>IF(BG29=0,0,IF(BG29=L29,Y29-1,IF(Y29=1,0,ROUND(U29*M29,0))))</f>
        <v>397196</v>
      </c>
      <c r="AO29" s="5"/>
      <c r="AP29" s="6">
        <f>Y29-AN29</f>
        <v>1725684</v>
      </c>
      <c r="AQ29" s="5" t="s">
        <v>84</v>
      </c>
      <c r="AR29" s="5"/>
      <c r="AS29" s="5"/>
      <c r="AT29" s="5"/>
      <c r="AU29" s="5"/>
      <c r="AV29" s="5" t="s">
        <v>93</v>
      </c>
      <c r="AW29" s="5"/>
      <c r="AX29" s="5"/>
      <c r="AY29" s="5"/>
      <c r="AZ29" s="5" t="s">
        <v>83</v>
      </c>
      <c r="BA29" s="5"/>
      <c r="BB29" s="5"/>
      <c r="BC29" s="46"/>
      <c r="BD29" s="5" t="s">
        <v>0</v>
      </c>
      <c r="BE29" s="5"/>
      <c r="BF29" s="5"/>
      <c r="BG29" s="7">
        <f>IF(T29="",0,$O$1-T29)</f>
        <v>10</v>
      </c>
      <c r="BH29" s="5" t="s">
        <v>82</v>
      </c>
      <c r="BI29" s="6">
        <f>U29-AP29</f>
        <v>4202616</v>
      </c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x14ac:dyDescent="0.15">
      <c r="A30" s="5" t="s">
        <v>118</v>
      </c>
      <c r="B30" s="5" t="s">
        <v>89</v>
      </c>
      <c r="C30" s="5"/>
      <c r="D30" s="5"/>
      <c r="E30" s="5" t="s">
        <v>88</v>
      </c>
      <c r="F30" s="5" t="s">
        <v>87</v>
      </c>
      <c r="G30" s="5"/>
      <c r="H30" s="5"/>
      <c r="I30" s="5" t="s">
        <v>117</v>
      </c>
      <c r="J30" s="5" t="s">
        <v>85</v>
      </c>
      <c r="K30" s="5" t="s">
        <v>116</v>
      </c>
      <c r="L30" s="5">
        <v>38</v>
      </c>
      <c r="M30" s="5">
        <f>VLOOKUP(L30,'[3]償却率（定額法）'!$B$6:$C$104,2)</f>
        <v>2.7E-2</v>
      </c>
      <c r="N30" s="49" t="s">
        <v>115</v>
      </c>
      <c r="O30" s="49"/>
      <c r="P30" s="11" t="str">
        <f>IF(O30="",N30,O30)</f>
        <v>1995/03/20</v>
      </c>
      <c r="Q30" s="7">
        <f>YEAR(P30)</f>
        <v>1995</v>
      </c>
      <c r="R30" s="7">
        <f>MONTH(P30)</f>
        <v>3</v>
      </c>
      <c r="S30" s="7">
        <f>DAY(N30)</f>
        <v>20</v>
      </c>
      <c r="T30" s="5">
        <f>IF(Q30=1900,"",IF(R30&lt;4,Q30-1,Q30))</f>
        <v>1994</v>
      </c>
      <c r="U30" s="8">
        <v>123594850</v>
      </c>
      <c r="V30" s="48">
        <v>1</v>
      </c>
      <c r="W30" s="5"/>
      <c r="X30" s="10">
        <v>90384022</v>
      </c>
      <c r="Y30" s="10">
        <f>U30-X30</f>
        <v>33210828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47">
        <f>IF(BG30=0,0,IF(BG30=L30,Y30-1,IF(Y30=1,0,ROUND(U30*M30,0))))</f>
        <v>3337061</v>
      </c>
      <c r="AO30" s="5"/>
      <c r="AP30" s="6">
        <f>Y30-AN30</f>
        <v>29873767</v>
      </c>
      <c r="AQ30" s="5" t="s">
        <v>84</v>
      </c>
      <c r="AR30" s="5"/>
      <c r="AS30" s="5"/>
      <c r="AT30" s="5"/>
      <c r="AU30" s="5"/>
      <c r="AV30" s="5" t="s">
        <v>114</v>
      </c>
      <c r="AW30" s="5"/>
      <c r="AX30" s="5"/>
      <c r="AY30" s="5"/>
      <c r="AZ30" s="5" t="s">
        <v>83</v>
      </c>
      <c r="BA30" s="5"/>
      <c r="BB30" s="5"/>
      <c r="BC30" s="46"/>
      <c r="BD30" s="5" t="s">
        <v>0</v>
      </c>
      <c r="BE30" s="5"/>
      <c r="BF30" s="5"/>
      <c r="BG30" s="7">
        <f>IF(T30="",0,$O$1-T30)</f>
        <v>28</v>
      </c>
      <c r="BH30" s="5" t="s">
        <v>82</v>
      </c>
      <c r="BI30" s="6">
        <f>U30-AP30</f>
        <v>93721083</v>
      </c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x14ac:dyDescent="0.15">
      <c r="A31" s="5" t="s">
        <v>113</v>
      </c>
      <c r="B31" s="5" t="s">
        <v>89</v>
      </c>
      <c r="C31" s="5"/>
      <c r="D31" s="5"/>
      <c r="E31" s="5" t="s">
        <v>88</v>
      </c>
      <c r="F31" s="5" t="s">
        <v>87</v>
      </c>
      <c r="G31" s="5"/>
      <c r="H31" s="5"/>
      <c r="I31" s="5" t="s">
        <v>112</v>
      </c>
      <c r="J31" s="5" t="s">
        <v>85</v>
      </c>
      <c r="K31" s="5" t="s">
        <v>111</v>
      </c>
      <c r="L31" s="5">
        <v>10</v>
      </c>
      <c r="M31" s="5">
        <f>VLOOKUP(L31,'[3]償却率（定額法）'!$B$6:$C$104,2)</f>
        <v>0.1</v>
      </c>
      <c r="N31" s="49" t="s">
        <v>110</v>
      </c>
      <c r="O31" s="49"/>
      <c r="P31" s="11" t="str">
        <f>IF(O31="",N31,O31)</f>
        <v>2012/03/31</v>
      </c>
      <c r="Q31" s="7">
        <f>YEAR(P31)</f>
        <v>2012</v>
      </c>
      <c r="R31" s="7">
        <f>MONTH(P31)</f>
        <v>3</v>
      </c>
      <c r="S31" s="7">
        <f>DAY(N31)</f>
        <v>31</v>
      </c>
      <c r="T31" s="5">
        <f>IF(Q31=1900,"",IF(R31&lt;4,Q31-1,Q31))</f>
        <v>2011</v>
      </c>
      <c r="U31" s="8">
        <v>1260000</v>
      </c>
      <c r="V31" s="48">
        <v>1</v>
      </c>
      <c r="W31" s="5"/>
      <c r="X31" s="10">
        <v>1259999</v>
      </c>
      <c r="Y31" s="10">
        <f>U31-X31</f>
        <v>1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47">
        <f>IF(BG31=0,0,IF(BG31=L31,Y31-1,IF(Y31=1,0,ROUND(U31*M31,0))))</f>
        <v>0</v>
      </c>
      <c r="AO31" s="5"/>
      <c r="AP31" s="6">
        <f>Y31-AN31</f>
        <v>1</v>
      </c>
      <c r="AQ31" s="5" t="s">
        <v>84</v>
      </c>
      <c r="AR31" s="5"/>
      <c r="AS31" s="5"/>
      <c r="AT31" s="5"/>
      <c r="AU31" s="5"/>
      <c r="AV31" s="5" t="s">
        <v>93</v>
      </c>
      <c r="AW31" s="5"/>
      <c r="AX31" s="5"/>
      <c r="AY31" s="5"/>
      <c r="AZ31" s="5" t="s">
        <v>83</v>
      </c>
      <c r="BA31" s="5"/>
      <c r="BB31" s="5"/>
      <c r="BC31" s="46"/>
      <c r="BD31" s="5" t="s">
        <v>0</v>
      </c>
      <c r="BE31" s="5"/>
      <c r="BF31" s="5"/>
      <c r="BG31" s="7">
        <f>IF(T31="",0,$O$1-T31)</f>
        <v>11</v>
      </c>
      <c r="BH31" s="5" t="s">
        <v>82</v>
      </c>
      <c r="BI31" s="6">
        <f>U31-AP31</f>
        <v>1259999</v>
      </c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x14ac:dyDescent="0.15">
      <c r="A32" s="5" t="s">
        <v>109</v>
      </c>
      <c r="B32" s="5" t="s">
        <v>89</v>
      </c>
      <c r="C32" s="5"/>
      <c r="D32" s="5"/>
      <c r="E32" s="5" t="s">
        <v>88</v>
      </c>
      <c r="F32" s="5" t="s">
        <v>87</v>
      </c>
      <c r="G32" s="5"/>
      <c r="H32" s="5"/>
      <c r="I32" s="5" t="s">
        <v>108</v>
      </c>
      <c r="J32" s="5" t="s">
        <v>85</v>
      </c>
      <c r="K32" s="5" t="s">
        <v>95</v>
      </c>
      <c r="L32" s="5">
        <v>15</v>
      </c>
      <c r="M32" s="5">
        <f>VLOOKUP(L32,'[3]償却率（定額法）'!$B$6:$C$104,2)</f>
        <v>6.7000000000000004E-2</v>
      </c>
      <c r="N32" s="49" t="s">
        <v>107</v>
      </c>
      <c r="O32" s="49"/>
      <c r="P32" s="11" t="str">
        <f>IF(O32="",N32,O32)</f>
        <v>2016/10/26</v>
      </c>
      <c r="Q32" s="7">
        <f>YEAR(P32)</f>
        <v>2016</v>
      </c>
      <c r="R32" s="7">
        <f>MONTH(P32)</f>
        <v>10</v>
      </c>
      <c r="S32" s="7">
        <f>DAY(N32)</f>
        <v>26</v>
      </c>
      <c r="T32" s="5">
        <f>IF(Q32=1900,"",IF(R32&lt;4,Q32-1,Q32))</f>
        <v>2016</v>
      </c>
      <c r="U32" s="8">
        <v>3348000</v>
      </c>
      <c r="V32" s="48">
        <v>1</v>
      </c>
      <c r="W32" s="5"/>
      <c r="X32" s="10">
        <v>1233328</v>
      </c>
      <c r="Y32" s="10">
        <f>U32-X32</f>
        <v>2114672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47">
        <f>IF(BG32=0,0,IF(BG32=L32,Y32-1,IF(Y32=1,0,ROUND(U32*M32,0))))</f>
        <v>224316</v>
      </c>
      <c r="AO32" s="5"/>
      <c r="AP32" s="6">
        <f>Y32-AN32</f>
        <v>1890356</v>
      </c>
      <c r="AQ32" s="5" t="s">
        <v>84</v>
      </c>
      <c r="AR32" s="5"/>
      <c r="AS32" s="5"/>
      <c r="AT32" s="5"/>
      <c r="AU32" s="5"/>
      <c r="AV32" s="5" t="s">
        <v>93</v>
      </c>
      <c r="AW32" s="5"/>
      <c r="AX32" s="5"/>
      <c r="AY32" s="5"/>
      <c r="AZ32" s="5" t="s">
        <v>83</v>
      </c>
      <c r="BA32" s="5"/>
      <c r="BB32" s="5"/>
      <c r="BC32" s="46"/>
      <c r="BD32" s="5" t="s">
        <v>0</v>
      </c>
      <c r="BE32" s="5"/>
      <c r="BF32" s="5"/>
      <c r="BG32" s="7">
        <f>IF(T32="",0,$O$1-T32)</f>
        <v>6</v>
      </c>
      <c r="BH32" s="5" t="s">
        <v>82</v>
      </c>
      <c r="BI32" s="6">
        <f>U32-AP32</f>
        <v>1457644</v>
      </c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</row>
    <row r="33" spans="1:75" x14ac:dyDescent="0.15">
      <c r="A33" s="5" t="s">
        <v>106</v>
      </c>
      <c r="B33" s="5" t="s">
        <v>89</v>
      </c>
      <c r="C33" s="5"/>
      <c r="D33" s="5"/>
      <c r="E33" s="5" t="s">
        <v>88</v>
      </c>
      <c r="F33" s="5" t="s">
        <v>87</v>
      </c>
      <c r="G33" s="5"/>
      <c r="H33" s="5"/>
      <c r="I33" s="5" t="s">
        <v>105</v>
      </c>
      <c r="J33" s="5" t="s">
        <v>85</v>
      </c>
      <c r="K33" s="5" t="s">
        <v>95</v>
      </c>
      <c r="L33" s="5">
        <v>15</v>
      </c>
      <c r="M33" s="5">
        <f>VLOOKUP(L33,'[3]償却率（定額法）'!$B$6:$C$104,2)</f>
        <v>6.7000000000000004E-2</v>
      </c>
      <c r="N33" s="49" t="s">
        <v>104</v>
      </c>
      <c r="O33" s="49"/>
      <c r="P33" s="11" t="str">
        <f>IF(O33="",N33,O33)</f>
        <v>2017/12/05</v>
      </c>
      <c r="Q33" s="7">
        <f>YEAR(P33)</f>
        <v>2017</v>
      </c>
      <c r="R33" s="7">
        <f>MONTH(P33)</f>
        <v>12</v>
      </c>
      <c r="S33" s="7">
        <f>DAY(N33)</f>
        <v>5</v>
      </c>
      <c r="T33" s="5">
        <f>IF(Q33=1900,"",IF(R33&lt;4,Q33-1,Q33))</f>
        <v>2017</v>
      </c>
      <c r="U33" s="8">
        <v>16740000</v>
      </c>
      <c r="V33" s="48">
        <v>1</v>
      </c>
      <c r="W33" s="5"/>
      <c r="X33" s="10">
        <v>4858032</v>
      </c>
      <c r="Y33" s="10">
        <f>U33-X33</f>
        <v>11881968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47">
        <f>IF(BG33=0,0,IF(BG33=L33,Y33-1,IF(Y33=1,0,ROUND(U33*M33,0))))</f>
        <v>1121580</v>
      </c>
      <c r="AO33" s="5"/>
      <c r="AP33" s="6">
        <f>Y33-AN33</f>
        <v>10760388</v>
      </c>
      <c r="AQ33" s="5" t="s">
        <v>84</v>
      </c>
      <c r="AR33" s="5"/>
      <c r="AS33" s="5"/>
      <c r="AT33" s="5"/>
      <c r="AU33" s="5"/>
      <c r="AV33" s="5" t="s">
        <v>93</v>
      </c>
      <c r="AW33" s="5"/>
      <c r="AX33" s="5"/>
      <c r="AY33" s="5"/>
      <c r="AZ33" s="5" t="s">
        <v>83</v>
      </c>
      <c r="BA33" s="5"/>
      <c r="BB33" s="5"/>
      <c r="BC33" s="46"/>
      <c r="BD33" s="5" t="s">
        <v>0</v>
      </c>
      <c r="BE33" s="5"/>
      <c r="BF33" s="5"/>
      <c r="BG33" s="7">
        <f>IF(T33="",0,$O$1-T33)</f>
        <v>5</v>
      </c>
      <c r="BH33" s="5" t="s">
        <v>82</v>
      </c>
      <c r="BI33" s="6">
        <f>U33-AP33</f>
        <v>5979612</v>
      </c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</row>
    <row r="34" spans="1:75" x14ac:dyDescent="0.15">
      <c r="A34" s="5" t="s">
        <v>103</v>
      </c>
      <c r="B34" s="5" t="s">
        <v>89</v>
      </c>
      <c r="C34" s="5"/>
      <c r="D34" s="5"/>
      <c r="E34" s="5" t="s">
        <v>88</v>
      </c>
      <c r="F34" s="5" t="s">
        <v>87</v>
      </c>
      <c r="G34" s="5"/>
      <c r="H34" s="5"/>
      <c r="I34" s="5" t="s">
        <v>102</v>
      </c>
      <c r="J34" s="5" t="s">
        <v>85</v>
      </c>
      <c r="K34" s="5" t="s">
        <v>95</v>
      </c>
      <c r="L34" s="5">
        <v>15</v>
      </c>
      <c r="M34" s="5">
        <f>VLOOKUP(L34,'[3]償却率（定額法）'!$B$6:$C$104,2)</f>
        <v>6.7000000000000004E-2</v>
      </c>
      <c r="N34" s="49" t="s">
        <v>101</v>
      </c>
      <c r="O34" s="49"/>
      <c r="P34" s="11" t="str">
        <f>IF(O34="",N34,O34)</f>
        <v>2018/12/01</v>
      </c>
      <c r="Q34" s="7">
        <f>YEAR(P34)</f>
        <v>2018</v>
      </c>
      <c r="R34" s="7">
        <f>MONTH(P34)</f>
        <v>12</v>
      </c>
      <c r="S34" s="7">
        <f>DAY(N34)</f>
        <v>1</v>
      </c>
      <c r="T34" s="5">
        <f>IF(Q34=1900,"",IF(R34&lt;4,Q34-1,Q34))</f>
        <v>2018</v>
      </c>
      <c r="U34" s="8">
        <v>3024000</v>
      </c>
      <c r="V34" s="48">
        <v>1</v>
      </c>
      <c r="W34" s="5"/>
      <c r="X34" s="10">
        <v>674979</v>
      </c>
      <c r="Y34" s="10">
        <f>U34-X34</f>
        <v>2349021</v>
      </c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47">
        <f>IF(BG34=0,0,IF(BG34=L34,Y34-1,IF(Y34=1,0,ROUND(U34*M34,0))))</f>
        <v>202608</v>
      </c>
      <c r="AO34" s="5"/>
      <c r="AP34" s="6">
        <f>Y34-AN34</f>
        <v>2146413</v>
      </c>
      <c r="AQ34" s="5" t="s">
        <v>84</v>
      </c>
      <c r="AR34" s="5"/>
      <c r="AS34" s="5"/>
      <c r="AT34" s="5"/>
      <c r="AU34" s="5"/>
      <c r="AV34" s="5" t="s">
        <v>93</v>
      </c>
      <c r="AW34" s="5"/>
      <c r="AX34" s="5"/>
      <c r="AY34" s="5"/>
      <c r="AZ34" s="5" t="s">
        <v>83</v>
      </c>
      <c r="BA34" s="5"/>
      <c r="BB34" s="5"/>
      <c r="BC34" s="46"/>
      <c r="BD34" s="5" t="s">
        <v>0</v>
      </c>
      <c r="BE34" s="5"/>
      <c r="BF34" s="5"/>
      <c r="BG34" s="7">
        <f>IF(T34="",0,$O$1-T34)</f>
        <v>4</v>
      </c>
      <c r="BH34" s="5" t="s">
        <v>82</v>
      </c>
      <c r="BI34" s="6">
        <f>U34-AP34</f>
        <v>877587</v>
      </c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x14ac:dyDescent="0.15">
      <c r="A35" s="5" t="s">
        <v>100</v>
      </c>
      <c r="B35" s="5" t="s">
        <v>89</v>
      </c>
      <c r="C35" s="5"/>
      <c r="D35" s="5"/>
      <c r="E35" s="5" t="s">
        <v>88</v>
      </c>
      <c r="F35" s="5" t="s">
        <v>87</v>
      </c>
      <c r="G35" s="5"/>
      <c r="H35" s="5"/>
      <c r="I35" s="5" t="s">
        <v>99</v>
      </c>
      <c r="J35" s="5" t="s">
        <v>85</v>
      </c>
      <c r="K35" s="5" t="s">
        <v>95</v>
      </c>
      <c r="L35" s="5">
        <v>15</v>
      </c>
      <c r="M35" s="5">
        <f>VLOOKUP(L35,'[3]償却率（定額法）'!$B$6:$C$104,2)</f>
        <v>6.7000000000000004E-2</v>
      </c>
      <c r="N35" s="49" t="s">
        <v>98</v>
      </c>
      <c r="O35" s="49"/>
      <c r="P35" s="11" t="str">
        <f>IF(O35="",N35,O35)</f>
        <v>2019/02/22</v>
      </c>
      <c r="Q35" s="7">
        <f>YEAR(P35)</f>
        <v>2019</v>
      </c>
      <c r="R35" s="7">
        <f>MONTH(P35)</f>
        <v>2</v>
      </c>
      <c r="S35" s="7">
        <f>DAY(N35)</f>
        <v>22</v>
      </c>
      <c r="T35" s="5">
        <f>IF(Q35=1900,"",IF(R35&lt;4,Q35-1,Q35))</f>
        <v>2018</v>
      </c>
      <c r="U35" s="8">
        <v>21384000</v>
      </c>
      <c r="V35" s="48">
        <v>1</v>
      </c>
      <c r="W35" s="5"/>
      <c r="X35" s="10">
        <v>4529759</v>
      </c>
      <c r="Y35" s="10">
        <f>U35-X35</f>
        <v>16854241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47">
        <f>IF(BG35=0,0,IF(BG35=L35,Y35-1,IF(Y35=1,0,ROUND(U35*M35,0))))</f>
        <v>1432728</v>
      </c>
      <c r="AO35" s="5"/>
      <c r="AP35" s="6">
        <f>Y35-AN35</f>
        <v>15421513</v>
      </c>
      <c r="AQ35" s="5" t="s">
        <v>84</v>
      </c>
      <c r="AR35" s="5"/>
      <c r="AS35" s="5"/>
      <c r="AT35" s="5"/>
      <c r="AU35" s="5"/>
      <c r="AV35" s="5" t="s">
        <v>93</v>
      </c>
      <c r="AW35" s="5"/>
      <c r="AX35" s="5"/>
      <c r="AY35" s="5"/>
      <c r="AZ35" s="5" t="s">
        <v>83</v>
      </c>
      <c r="BA35" s="5"/>
      <c r="BB35" s="5"/>
      <c r="BC35" s="46"/>
      <c r="BD35" s="5" t="s">
        <v>0</v>
      </c>
      <c r="BE35" s="5"/>
      <c r="BF35" s="5"/>
      <c r="BG35" s="7">
        <f>IF(T35="",0,$O$1-T35)</f>
        <v>4</v>
      </c>
      <c r="BH35" s="5" t="s">
        <v>82</v>
      </c>
      <c r="BI35" s="6">
        <f>U35-AP35</f>
        <v>5962487</v>
      </c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x14ac:dyDescent="0.15">
      <c r="A36" s="5" t="s">
        <v>97</v>
      </c>
      <c r="B36" s="5" t="s">
        <v>89</v>
      </c>
      <c r="C36" s="5"/>
      <c r="D36" s="5"/>
      <c r="E36" s="5" t="s">
        <v>88</v>
      </c>
      <c r="F36" s="5" t="s">
        <v>87</v>
      </c>
      <c r="G36" s="5"/>
      <c r="H36" s="5"/>
      <c r="I36" s="5" t="s">
        <v>96</v>
      </c>
      <c r="J36" s="5" t="s">
        <v>85</v>
      </c>
      <c r="K36" s="5" t="s">
        <v>95</v>
      </c>
      <c r="L36" s="5">
        <v>15</v>
      </c>
      <c r="M36" s="5">
        <f>VLOOKUP(L36,'[3]償却率（定額法）'!$B$6:$C$104,2)</f>
        <v>6.7000000000000004E-2</v>
      </c>
      <c r="N36" s="49" t="s">
        <v>94</v>
      </c>
      <c r="O36" s="49"/>
      <c r="P36" s="11" t="str">
        <f>IF(O36="",N36,O36)</f>
        <v>2020/09/10</v>
      </c>
      <c r="Q36" s="7">
        <f>YEAR(P36)</f>
        <v>2020</v>
      </c>
      <c r="R36" s="7">
        <f>MONTH(P36)</f>
        <v>9</v>
      </c>
      <c r="S36" s="7">
        <f>DAY(N36)</f>
        <v>10</v>
      </c>
      <c r="T36" s="5">
        <f>IF(Q36=1900,"",IF(R36&lt;4,Q36-1,Q36))</f>
        <v>2020</v>
      </c>
      <c r="U36" s="8">
        <v>13088900</v>
      </c>
      <c r="V36" s="48">
        <v>1</v>
      </c>
      <c r="W36" s="5"/>
      <c r="X36" s="10">
        <v>1386180</v>
      </c>
      <c r="Y36" s="10">
        <f>U36-X36</f>
        <v>11702720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47">
        <f>IF(BG36=0,0,IF(BG36=L36,Y36-1,IF(Y36=1,0,ROUND(U36*M36,0))))</f>
        <v>876956</v>
      </c>
      <c r="AO36" s="5"/>
      <c r="AP36" s="6">
        <f>Y36-AN36</f>
        <v>10825764</v>
      </c>
      <c r="AQ36" s="5" t="s">
        <v>84</v>
      </c>
      <c r="AR36" s="5"/>
      <c r="AS36" s="5"/>
      <c r="AT36" s="5"/>
      <c r="AU36" s="5"/>
      <c r="AV36" s="5" t="s">
        <v>93</v>
      </c>
      <c r="AW36" s="5"/>
      <c r="AX36" s="5"/>
      <c r="AY36" s="5"/>
      <c r="AZ36" s="5" t="s">
        <v>83</v>
      </c>
      <c r="BA36" s="5"/>
      <c r="BB36" s="5"/>
      <c r="BC36" s="46"/>
      <c r="BD36" s="5" t="s">
        <v>0</v>
      </c>
      <c r="BE36" s="5"/>
      <c r="BF36" s="5"/>
      <c r="BG36" s="7">
        <f>IF(T36="",0,$O$1-T36)</f>
        <v>2</v>
      </c>
      <c r="BH36" s="5" t="s">
        <v>82</v>
      </c>
      <c r="BI36" s="6">
        <f>U36-AP36</f>
        <v>2263136</v>
      </c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x14ac:dyDescent="0.15">
      <c r="A37" s="5" t="s">
        <v>92</v>
      </c>
      <c r="B37" s="5" t="s">
        <v>89</v>
      </c>
      <c r="C37" s="5"/>
      <c r="D37" s="5"/>
      <c r="E37" s="5" t="s">
        <v>88</v>
      </c>
      <c r="F37" s="5" t="s">
        <v>87</v>
      </c>
      <c r="G37" s="5"/>
      <c r="H37" s="5"/>
      <c r="I37" s="5" t="s">
        <v>91</v>
      </c>
      <c r="J37" s="5" t="s">
        <v>85</v>
      </c>
      <c r="K37" s="5"/>
      <c r="L37" s="5">
        <v>15</v>
      </c>
      <c r="M37" s="5">
        <f>VLOOKUP(L37,'[3]償却率（定額法）'!$B$6:$C$104,2)</f>
        <v>6.7000000000000004E-2</v>
      </c>
      <c r="N37" s="49">
        <v>44895</v>
      </c>
      <c r="O37" s="49"/>
      <c r="P37" s="11">
        <f>IF(O37="",N37,O37)</f>
        <v>44895</v>
      </c>
      <c r="Q37" s="7">
        <f>YEAR(P37)</f>
        <v>2022</v>
      </c>
      <c r="R37" s="7">
        <f>MONTH(P37)</f>
        <v>11</v>
      </c>
      <c r="S37" s="7">
        <f>DAY(N37)</f>
        <v>30</v>
      </c>
      <c r="T37" s="5">
        <f>IF(Q37=1900,"",IF(R37&lt;4,Q37-1,Q37))</f>
        <v>2022</v>
      </c>
      <c r="U37" s="8">
        <v>15620000</v>
      </c>
      <c r="V37" s="48">
        <v>1</v>
      </c>
      <c r="W37" s="5"/>
      <c r="X37" s="10">
        <f>IF(BG37=0,0,IF(BG37&gt;L37,U37-1,ROUND((U37*M37)*(BG37-1),0)))</f>
        <v>0</v>
      </c>
      <c r="Y37" s="10">
        <f>U37-X37</f>
        <v>15620000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47">
        <f>IF(BG37=0,0,IF(BG37=L37,Y37-1,IF(Y37=1,0,ROUND(U37*M37,0))))</f>
        <v>0</v>
      </c>
      <c r="AO37" s="5"/>
      <c r="AP37" s="6">
        <f>Y37-AN37</f>
        <v>15620000</v>
      </c>
      <c r="AQ37" s="5" t="s">
        <v>84</v>
      </c>
      <c r="AR37" s="5"/>
      <c r="AS37" s="5"/>
      <c r="AT37" s="5"/>
      <c r="AU37" s="5"/>
      <c r="AV37" s="5"/>
      <c r="AW37" s="5"/>
      <c r="AX37" s="5"/>
      <c r="AY37" s="5"/>
      <c r="AZ37" s="5" t="s">
        <v>83</v>
      </c>
      <c r="BA37" s="5"/>
      <c r="BB37" s="5"/>
      <c r="BC37" s="46"/>
      <c r="BD37" s="5"/>
      <c r="BE37" s="5"/>
      <c r="BF37" s="5"/>
      <c r="BG37" s="7">
        <f>IF(T37="",0,$O$1-T37)</f>
        <v>0</v>
      </c>
      <c r="BH37" s="5" t="s">
        <v>82</v>
      </c>
      <c r="BI37" s="6">
        <f>U37-AP37</f>
        <v>0</v>
      </c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x14ac:dyDescent="0.15">
      <c r="A38" s="5" t="s">
        <v>90</v>
      </c>
      <c r="B38" s="5" t="s">
        <v>89</v>
      </c>
      <c r="C38" s="5"/>
      <c r="D38" s="5"/>
      <c r="E38" s="5" t="s">
        <v>88</v>
      </c>
      <c r="F38" s="5" t="s">
        <v>87</v>
      </c>
      <c r="G38" s="5"/>
      <c r="H38" s="5"/>
      <c r="I38" s="5" t="s">
        <v>86</v>
      </c>
      <c r="J38" s="5" t="s">
        <v>85</v>
      </c>
      <c r="K38" s="5"/>
      <c r="L38" s="5">
        <v>15</v>
      </c>
      <c r="M38" s="5">
        <f>VLOOKUP(L38,'[3]償却率（定額法）'!$B$6:$C$104,2)</f>
        <v>6.7000000000000004E-2</v>
      </c>
      <c r="N38" s="49">
        <v>44804</v>
      </c>
      <c r="O38" s="49"/>
      <c r="P38" s="11">
        <f>IF(O38="",N38,O38)</f>
        <v>44804</v>
      </c>
      <c r="Q38" s="7">
        <f>YEAR(P38)</f>
        <v>2022</v>
      </c>
      <c r="R38" s="7">
        <f>MONTH(P38)</f>
        <v>8</v>
      </c>
      <c r="S38" s="7">
        <f>DAY(N38)</f>
        <v>31</v>
      </c>
      <c r="T38" s="5">
        <f>IF(Q38=1900,"",IF(R38&lt;4,Q38-1,Q38))</f>
        <v>2022</v>
      </c>
      <c r="U38" s="8">
        <v>1250700</v>
      </c>
      <c r="V38" s="48">
        <v>1</v>
      </c>
      <c r="W38" s="5"/>
      <c r="X38" s="10">
        <f>IF(BG38=0,0,IF(BG38&gt;L38,U38-1,ROUND((U38*M38)*(BG38-1),0)))</f>
        <v>0</v>
      </c>
      <c r="Y38" s="10">
        <f>U38-X38</f>
        <v>1250700</v>
      </c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47">
        <f>IF(BG38=0,0,IF(BG38=L38,Y38-1,IF(Y38=1,0,ROUND(U38*M38,0))))</f>
        <v>0</v>
      </c>
      <c r="AO38" s="5"/>
      <c r="AP38" s="6">
        <f>Y38-AN38</f>
        <v>1250700</v>
      </c>
      <c r="AQ38" s="5" t="s">
        <v>84</v>
      </c>
      <c r="AR38" s="5"/>
      <c r="AS38" s="5"/>
      <c r="AT38" s="5"/>
      <c r="AU38" s="5"/>
      <c r="AV38" s="5"/>
      <c r="AW38" s="5"/>
      <c r="AX38" s="5"/>
      <c r="AY38" s="5"/>
      <c r="AZ38" s="5" t="s">
        <v>83</v>
      </c>
      <c r="BA38" s="5"/>
      <c r="BB38" s="5"/>
      <c r="BC38" s="46"/>
      <c r="BD38" s="5"/>
      <c r="BE38" s="5"/>
      <c r="BF38" s="5"/>
      <c r="BG38" s="7">
        <f>IF(T38="",0,$O$1-T38)</f>
        <v>0</v>
      </c>
      <c r="BH38" s="5" t="s">
        <v>82</v>
      </c>
      <c r="BI38" s="6">
        <f>U38-AP38</f>
        <v>0</v>
      </c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</row>
    <row r="39" spans="1:75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 t="e">
        <f>VLOOKUP(L39,'[3]償却率（定額法）'!$B$6:$C$104,2)</f>
        <v>#N/A</v>
      </c>
      <c r="N39" s="49"/>
      <c r="O39" s="49"/>
      <c r="P39" s="11">
        <f>IF(O39="",N39,O39)</f>
        <v>0</v>
      </c>
      <c r="Q39" s="7">
        <f>YEAR(P39)</f>
        <v>1900</v>
      </c>
      <c r="R39" s="7">
        <f>MONTH(P39)</f>
        <v>1</v>
      </c>
      <c r="S39" s="7">
        <f>DAY(N39)</f>
        <v>0</v>
      </c>
      <c r="T39" s="5" t="str">
        <f>IF(Q39=1900,"",IF(R39&lt;4,Q39-1,Q39))</f>
        <v/>
      </c>
      <c r="U39" s="8"/>
      <c r="V39" s="48">
        <v>1</v>
      </c>
      <c r="W39" s="5"/>
      <c r="X39" s="10">
        <f>IF(BG39=0,0,IF(BG39&gt;L39,U39-1,ROUND((U39*M39)*(BG39-1),0)))</f>
        <v>0</v>
      </c>
      <c r="Y39" s="10">
        <f>U39-X39</f>
        <v>0</v>
      </c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47">
        <f>IF(BG39=0,0,IF(BG39=L39,Y39-1,IF(Y39=1,0,ROUND(U39*M39,0))))</f>
        <v>0</v>
      </c>
      <c r="AO39" s="5"/>
      <c r="AP39" s="6">
        <f>Y39-AN39</f>
        <v>0</v>
      </c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46"/>
      <c r="BD39" s="5"/>
      <c r="BE39" s="5"/>
      <c r="BF39" s="5"/>
      <c r="BG39" s="7">
        <f>IF(T39="",0,$O$1-T39)</f>
        <v>0</v>
      </c>
      <c r="BH39" s="5"/>
      <c r="BI39" s="6">
        <f>U39-AP39</f>
        <v>0</v>
      </c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 t="e">
        <f>VLOOKUP(L40,'[3]償却率（定額法）'!$B$6:$C$104,2)</f>
        <v>#N/A</v>
      </c>
      <c r="N40" s="49"/>
      <c r="O40" s="49"/>
      <c r="P40" s="11">
        <f>IF(O40="",N40,O40)</f>
        <v>0</v>
      </c>
      <c r="Q40" s="7">
        <f>YEAR(P40)</f>
        <v>1900</v>
      </c>
      <c r="R40" s="7">
        <f>MONTH(P40)</f>
        <v>1</v>
      </c>
      <c r="S40" s="7">
        <f>DAY(N40)</f>
        <v>0</v>
      </c>
      <c r="T40" s="5" t="str">
        <f>IF(Q40=1900,"",IF(R40&lt;4,Q40-1,Q40))</f>
        <v/>
      </c>
      <c r="U40" s="8"/>
      <c r="V40" s="48">
        <v>1</v>
      </c>
      <c r="W40" s="5"/>
      <c r="X40" s="10">
        <f>IF(BG40=0,0,IF(BG40&gt;L40,U40-1,ROUND((U40*M40)*(BG40-1),0)))</f>
        <v>0</v>
      </c>
      <c r="Y40" s="10">
        <f>U40-X40</f>
        <v>0</v>
      </c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47">
        <f>IF(BG40=0,0,IF(BG40=L40,Y40-1,IF(Y40=1,0,ROUND(U40*M40,0))))</f>
        <v>0</v>
      </c>
      <c r="AO40" s="5"/>
      <c r="AP40" s="6">
        <f>Y40-AN40</f>
        <v>0</v>
      </c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46"/>
      <c r="BD40" s="5"/>
      <c r="BE40" s="5"/>
      <c r="BF40" s="5"/>
      <c r="BG40" s="7">
        <f>IF(T40="",0,$O$1-T40)</f>
        <v>0</v>
      </c>
      <c r="BH40" s="5"/>
      <c r="BI40" s="6">
        <f>U40-AP40</f>
        <v>0</v>
      </c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</row>
    <row r="41" spans="1:75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 t="e">
        <f>VLOOKUP(L41,'[3]償却率（定額法）'!$B$6:$C$104,2)</f>
        <v>#N/A</v>
      </c>
      <c r="N41" s="49"/>
      <c r="O41" s="49"/>
      <c r="P41" s="11">
        <f>IF(O41="",N41,O41)</f>
        <v>0</v>
      </c>
      <c r="Q41" s="7">
        <f>YEAR(P41)</f>
        <v>1900</v>
      </c>
      <c r="R41" s="7">
        <f>MONTH(P41)</f>
        <v>1</v>
      </c>
      <c r="S41" s="7">
        <f>DAY(N41)</f>
        <v>0</v>
      </c>
      <c r="T41" s="5" t="str">
        <f>IF(Q41=1900,"",IF(R41&lt;4,Q41-1,Q41))</f>
        <v/>
      </c>
      <c r="U41" s="8"/>
      <c r="V41" s="48">
        <v>1</v>
      </c>
      <c r="W41" s="5"/>
      <c r="X41" s="10">
        <f>IF(BG41=0,0,IF(BG41&gt;L41,U41-1,ROUND((U41*M41)*(BG41-1),0)))</f>
        <v>0</v>
      </c>
      <c r="Y41" s="10">
        <f>U41-X41</f>
        <v>0</v>
      </c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47">
        <f>IF(BG41=0,0,IF(BG41=L41,Y41-1,IF(Y41=1,0,ROUND(U41*M41,0))))</f>
        <v>0</v>
      </c>
      <c r="AO41" s="5"/>
      <c r="AP41" s="6">
        <f>Y41-AN41</f>
        <v>0</v>
      </c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46"/>
      <c r="BD41" s="5"/>
      <c r="BE41" s="5"/>
      <c r="BF41" s="5"/>
      <c r="BG41" s="7">
        <f>IF(T41="",0,$O$1-T41)</f>
        <v>0</v>
      </c>
      <c r="BH41" s="5"/>
      <c r="BI41" s="6">
        <f>U41-AP41</f>
        <v>0</v>
      </c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 t="e">
        <f>VLOOKUP(L42,'[3]償却率（定額法）'!$B$6:$C$104,2)</f>
        <v>#N/A</v>
      </c>
      <c r="N42" s="49"/>
      <c r="O42" s="49"/>
      <c r="P42" s="11">
        <f>IF(O42="",N42,O42)</f>
        <v>0</v>
      </c>
      <c r="Q42" s="7">
        <f>YEAR(P42)</f>
        <v>1900</v>
      </c>
      <c r="R42" s="7">
        <f>MONTH(P42)</f>
        <v>1</v>
      </c>
      <c r="S42" s="7">
        <f>DAY(N42)</f>
        <v>0</v>
      </c>
      <c r="T42" s="5" t="str">
        <f>IF(Q42=1900,"",IF(R42&lt;4,Q42-1,Q42))</f>
        <v/>
      </c>
      <c r="U42" s="8"/>
      <c r="V42" s="48">
        <v>1</v>
      </c>
      <c r="W42" s="5"/>
      <c r="X42" s="10">
        <f>IF(BG42=0,0,IF(BG42&gt;L42,U42-1,ROUND((U42*M42)*(BG42-1),0)))</f>
        <v>0</v>
      </c>
      <c r="Y42" s="10">
        <f>U42-X42</f>
        <v>0</v>
      </c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47">
        <f>IF(BG42=0,0,IF(BG42=L42,Y42-1,IF(Y42=1,0,ROUND(U42*M42,0))))</f>
        <v>0</v>
      </c>
      <c r="AO42" s="5"/>
      <c r="AP42" s="6">
        <f>Y42-AN42</f>
        <v>0</v>
      </c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46"/>
      <c r="BD42" s="5"/>
      <c r="BE42" s="5"/>
      <c r="BF42" s="5"/>
      <c r="BG42" s="7">
        <f>IF(T42="",0,$O$1-T42)</f>
        <v>0</v>
      </c>
      <c r="BH42" s="5"/>
      <c r="BI42" s="6">
        <f>U42-AP42</f>
        <v>0</v>
      </c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 t="e">
        <f>VLOOKUP(L43,'[3]償却率（定額法）'!$B$6:$C$104,2)</f>
        <v>#N/A</v>
      </c>
      <c r="N43" s="49"/>
      <c r="O43" s="49"/>
      <c r="P43" s="11">
        <f>IF(O43="",N43,O43)</f>
        <v>0</v>
      </c>
      <c r="Q43" s="7">
        <f>YEAR(P43)</f>
        <v>1900</v>
      </c>
      <c r="R43" s="7">
        <f>MONTH(P43)</f>
        <v>1</v>
      </c>
      <c r="S43" s="7">
        <f>DAY(N43)</f>
        <v>0</v>
      </c>
      <c r="T43" s="5" t="str">
        <f>IF(Q43=1900,"",IF(R43&lt;4,Q43-1,Q43))</f>
        <v/>
      </c>
      <c r="U43" s="8"/>
      <c r="V43" s="48">
        <v>1</v>
      </c>
      <c r="W43" s="5"/>
      <c r="X43" s="10">
        <f>IF(BG43=0,0,IF(BG43&gt;L43,U43-1,ROUND((U43*M43)*(BG43-1),0)))</f>
        <v>0</v>
      </c>
      <c r="Y43" s="10">
        <f>U43-X43</f>
        <v>0</v>
      </c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47">
        <f>IF(BG43=0,0,IF(BG43=L43,Y43-1,IF(Y43=1,0,ROUND(U43*M43,0))))</f>
        <v>0</v>
      </c>
      <c r="AO43" s="5"/>
      <c r="AP43" s="6">
        <f>Y43-AN43</f>
        <v>0</v>
      </c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46"/>
      <c r="BD43" s="5"/>
      <c r="BE43" s="5"/>
      <c r="BF43" s="5"/>
      <c r="BG43" s="7">
        <f>IF(T43="",0,$O$1-T43)</f>
        <v>0</v>
      </c>
      <c r="BH43" s="5"/>
      <c r="BI43" s="6">
        <f>U43-AP43</f>
        <v>0</v>
      </c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</row>
    <row r="44" spans="1:75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 t="e">
        <f>VLOOKUP(L44,'[3]償却率（定額法）'!$B$6:$C$104,2)</f>
        <v>#N/A</v>
      </c>
      <c r="N44" s="49"/>
      <c r="O44" s="49"/>
      <c r="P44" s="11">
        <f>IF(O44="",N44,O44)</f>
        <v>0</v>
      </c>
      <c r="Q44" s="7">
        <f>YEAR(P44)</f>
        <v>1900</v>
      </c>
      <c r="R44" s="7">
        <f>MONTH(P44)</f>
        <v>1</v>
      </c>
      <c r="S44" s="7">
        <f>DAY(N44)</f>
        <v>0</v>
      </c>
      <c r="T44" s="5" t="str">
        <f>IF(Q44=1900,"",IF(R44&lt;4,Q44-1,Q44))</f>
        <v/>
      </c>
      <c r="U44" s="8"/>
      <c r="V44" s="48">
        <v>1</v>
      </c>
      <c r="W44" s="5"/>
      <c r="X44" s="10">
        <f>IF(BG44=0,0,IF(BG44&gt;L44,U44-1,ROUND((U44*M44)*(BG44-1),0)))</f>
        <v>0</v>
      </c>
      <c r="Y44" s="10">
        <f>U44-X44</f>
        <v>0</v>
      </c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47">
        <f>IF(BG44=0,0,IF(BG44=L44,Y44-1,IF(Y44=1,0,ROUND(U44*M44,0))))</f>
        <v>0</v>
      </c>
      <c r="AO44" s="5"/>
      <c r="AP44" s="6">
        <f>Y44-AN44</f>
        <v>0</v>
      </c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46"/>
      <c r="BD44" s="5"/>
      <c r="BE44" s="5"/>
      <c r="BF44" s="5"/>
      <c r="BG44" s="7">
        <f>IF(T44="",0,$O$1-T44)</f>
        <v>0</v>
      </c>
      <c r="BH44" s="5"/>
      <c r="BI44" s="6">
        <f>U44-AP44</f>
        <v>0</v>
      </c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</row>
    <row r="45" spans="1:75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 t="e">
        <f>VLOOKUP(L45,'[3]償却率（定額法）'!$B$6:$C$104,2)</f>
        <v>#N/A</v>
      </c>
      <c r="N45" s="49"/>
      <c r="O45" s="49"/>
      <c r="P45" s="11">
        <f>IF(O45="",N45,O45)</f>
        <v>0</v>
      </c>
      <c r="Q45" s="7">
        <f>YEAR(P45)</f>
        <v>1900</v>
      </c>
      <c r="R45" s="7">
        <f>MONTH(P45)</f>
        <v>1</v>
      </c>
      <c r="S45" s="7">
        <f>DAY(N45)</f>
        <v>0</v>
      </c>
      <c r="T45" s="5" t="str">
        <f>IF(Q45=1900,"",IF(R45&lt;4,Q45-1,Q45))</f>
        <v/>
      </c>
      <c r="U45" s="8"/>
      <c r="V45" s="48">
        <v>1</v>
      </c>
      <c r="W45" s="5"/>
      <c r="X45" s="10">
        <f>IF(BG45=0,0,IF(BG45&gt;L45,U45-1,ROUND((U45*M45)*(BG45-1),0)))</f>
        <v>0</v>
      </c>
      <c r="Y45" s="10">
        <f>U45-X45</f>
        <v>0</v>
      </c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47">
        <f>IF(BG45=0,0,IF(BG45=L45,Y45-1,IF(Y45=1,0,ROUND(U45*M45,0))))</f>
        <v>0</v>
      </c>
      <c r="AO45" s="5"/>
      <c r="AP45" s="6">
        <f>Y45-AN45</f>
        <v>0</v>
      </c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46"/>
      <c r="BD45" s="5"/>
      <c r="BE45" s="5"/>
      <c r="BF45" s="5"/>
      <c r="BG45" s="7">
        <f>IF(T45="",0,$O$1-T45)</f>
        <v>0</v>
      </c>
      <c r="BH45" s="5"/>
      <c r="BI45" s="6">
        <f>U45-AP45</f>
        <v>0</v>
      </c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</row>
    <row r="46" spans="1:75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 t="e">
        <f>VLOOKUP(L46,'[3]償却率（定額法）'!$B$6:$C$104,2)</f>
        <v>#N/A</v>
      </c>
      <c r="N46" s="49"/>
      <c r="O46" s="49"/>
      <c r="P46" s="11">
        <f>IF(O46="",N46,O46)</f>
        <v>0</v>
      </c>
      <c r="Q46" s="7">
        <f>YEAR(P46)</f>
        <v>1900</v>
      </c>
      <c r="R46" s="7">
        <f>MONTH(P46)</f>
        <v>1</v>
      </c>
      <c r="S46" s="7">
        <f>DAY(N46)</f>
        <v>0</v>
      </c>
      <c r="T46" s="5" t="str">
        <f>IF(Q46=1900,"",IF(R46&lt;4,Q46-1,Q46))</f>
        <v/>
      </c>
      <c r="U46" s="8"/>
      <c r="V46" s="48">
        <v>1</v>
      </c>
      <c r="W46" s="5"/>
      <c r="X46" s="10">
        <f>IF(BG46=0,0,IF(BG46&gt;L46,U46-1,ROUND((U46*M46)*(BG46-1),0)))</f>
        <v>0</v>
      </c>
      <c r="Y46" s="10">
        <f>U46-X46</f>
        <v>0</v>
      </c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47">
        <f>IF(BG46=0,0,IF(BG46=L46,Y46-1,IF(Y46=1,0,ROUND(U46*M46,0))))</f>
        <v>0</v>
      </c>
      <c r="AO46" s="5"/>
      <c r="AP46" s="6">
        <f>Y46-AN46</f>
        <v>0</v>
      </c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46"/>
      <c r="BD46" s="5"/>
      <c r="BE46" s="5"/>
      <c r="BF46" s="5"/>
      <c r="BG46" s="7">
        <f>IF(T46="",0,$O$1-T46)</f>
        <v>0</v>
      </c>
      <c r="BH46" s="5"/>
      <c r="BI46" s="6">
        <f>U46-AP46</f>
        <v>0</v>
      </c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</row>
    <row r="47" spans="1:75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 t="e">
        <f>VLOOKUP(L47,'[3]償却率（定額法）'!$B$6:$C$104,2)</f>
        <v>#N/A</v>
      </c>
      <c r="N47" s="49"/>
      <c r="O47" s="49"/>
      <c r="P47" s="11">
        <f>IF(O47="",N47,O47)</f>
        <v>0</v>
      </c>
      <c r="Q47" s="7">
        <f>YEAR(P47)</f>
        <v>1900</v>
      </c>
      <c r="R47" s="7">
        <f>MONTH(P47)</f>
        <v>1</v>
      </c>
      <c r="S47" s="7">
        <f>DAY(N47)</f>
        <v>0</v>
      </c>
      <c r="T47" s="5" t="str">
        <f>IF(Q47=1900,"",IF(R47&lt;4,Q47-1,Q47))</f>
        <v/>
      </c>
      <c r="U47" s="8"/>
      <c r="V47" s="48">
        <v>1</v>
      </c>
      <c r="W47" s="5"/>
      <c r="X47" s="10">
        <f>IF(BG47=0,0,IF(BG47&gt;L47,U47-1,ROUND((U47*M47)*(BG47-1),0)))</f>
        <v>0</v>
      </c>
      <c r="Y47" s="10">
        <f>U47-X47</f>
        <v>0</v>
      </c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47">
        <f>IF(BG47=0,0,IF(BG47=L47,Y47-1,IF(Y47=1,0,ROUND(U47*M47,0))))</f>
        <v>0</v>
      </c>
      <c r="AO47" s="5"/>
      <c r="AP47" s="6">
        <f>Y47-AN47</f>
        <v>0</v>
      </c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46"/>
      <c r="BD47" s="5"/>
      <c r="BE47" s="5"/>
      <c r="BF47" s="5"/>
      <c r="BG47" s="7">
        <f>IF(T47="",0,$O$1-T47)</f>
        <v>0</v>
      </c>
      <c r="BH47" s="5"/>
      <c r="BI47" s="6">
        <f>U47-AP47</f>
        <v>0</v>
      </c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</row>
    <row r="48" spans="1:75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 t="e">
        <f>VLOOKUP(L48,'[3]償却率（定額法）'!$B$6:$C$104,2)</f>
        <v>#N/A</v>
      </c>
      <c r="N48" s="49"/>
      <c r="O48" s="49"/>
      <c r="P48" s="11">
        <f>IF(O48="",N48,O48)</f>
        <v>0</v>
      </c>
      <c r="Q48" s="7">
        <f>YEAR(P48)</f>
        <v>1900</v>
      </c>
      <c r="R48" s="7">
        <f>MONTH(P48)</f>
        <v>1</v>
      </c>
      <c r="S48" s="7">
        <f>DAY(N48)</f>
        <v>0</v>
      </c>
      <c r="T48" s="5" t="str">
        <f>IF(Q48=1900,"",IF(R48&lt;4,Q48-1,Q48))</f>
        <v/>
      </c>
      <c r="U48" s="8"/>
      <c r="V48" s="48">
        <v>1</v>
      </c>
      <c r="W48" s="5"/>
      <c r="X48" s="10">
        <f>IF(BG48=0,0,IF(BG48&gt;L48,U48-1,ROUND((U48*M48)*(BG48-1),0)))</f>
        <v>0</v>
      </c>
      <c r="Y48" s="10">
        <f>U48-X48</f>
        <v>0</v>
      </c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47">
        <f>IF(BG48=0,0,IF(BG48=L48,Y48-1,IF(Y48=1,0,ROUND(U48*M48,0))))</f>
        <v>0</v>
      </c>
      <c r="AO48" s="5"/>
      <c r="AP48" s="6">
        <f>Y48-AN48</f>
        <v>0</v>
      </c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46"/>
      <c r="BD48" s="5"/>
      <c r="BE48" s="5"/>
      <c r="BF48" s="5"/>
      <c r="BG48" s="7">
        <f>IF(T48="",0,$O$1-T48)</f>
        <v>0</v>
      </c>
      <c r="BH48" s="5"/>
      <c r="BI48" s="6">
        <f>U48-AP48</f>
        <v>0</v>
      </c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</row>
    <row r="49" spans="1:75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 t="e">
        <f>VLOOKUP(L49,'[3]償却率（定額法）'!$B$6:$C$104,2)</f>
        <v>#N/A</v>
      </c>
      <c r="N49" s="49"/>
      <c r="O49" s="49"/>
      <c r="P49" s="11">
        <f>IF(O49="",N49,O49)</f>
        <v>0</v>
      </c>
      <c r="Q49" s="7">
        <f>YEAR(P49)</f>
        <v>1900</v>
      </c>
      <c r="R49" s="7">
        <f>MONTH(P49)</f>
        <v>1</v>
      </c>
      <c r="S49" s="7">
        <f>DAY(N49)</f>
        <v>0</v>
      </c>
      <c r="T49" s="5" t="str">
        <f>IF(Q49=1900,"",IF(R49&lt;4,Q49-1,Q49))</f>
        <v/>
      </c>
      <c r="U49" s="8"/>
      <c r="V49" s="48">
        <v>1</v>
      </c>
      <c r="W49" s="5"/>
      <c r="X49" s="10">
        <f>IF(BG49=0,0,IF(BG49&gt;L49,U49-1,ROUND((U49*M49)*(BG49-1),0)))</f>
        <v>0</v>
      </c>
      <c r="Y49" s="10">
        <f>U49-X49</f>
        <v>0</v>
      </c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47">
        <f>IF(BG49=0,0,IF(BG49=L49,Y49-1,IF(Y49=1,0,ROUND(U49*M49,0))))</f>
        <v>0</v>
      </c>
      <c r="AO49" s="5"/>
      <c r="AP49" s="6">
        <f>Y49-AN49</f>
        <v>0</v>
      </c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46"/>
      <c r="BD49" s="5"/>
      <c r="BE49" s="5"/>
      <c r="BF49" s="5"/>
      <c r="BG49" s="7">
        <f>IF(T49="",0,$O$1-T49)</f>
        <v>0</v>
      </c>
      <c r="BH49" s="5"/>
      <c r="BI49" s="6">
        <f>U49-AP49</f>
        <v>0</v>
      </c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</row>
    <row r="50" spans="1:75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 t="e">
        <f>VLOOKUP(L50,'[3]償却率（定額法）'!$B$6:$C$104,2)</f>
        <v>#N/A</v>
      </c>
      <c r="N50" s="49"/>
      <c r="O50" s="49"/>
      <c r="P50" s="11">
        <f>IF(O50="",N50,O50)</f>
        <v>0</v>
      </c>
      <c r="Q50" s="7">
        <f>YEAR(P50)</f>
        <v>1900</v>
      </c>
      <c r="R50" s="7">
        <f>MONTH(P50)</f>
        <v>1</v>
      </c>
      <c r="S50" s="7">
        <f>DAY(N50)</f>
        <v>0</v>
      </c>
      <c r="T50" s="5" t="str">
        <f>IF(Q50=1900,"",IF(R50&lt;4,Q50-1,Q50))</f>
        <v/>
      </c>
      <c r="U50" s="8"/>
      <c r="V50" s="48">
        <v>1</v>
      </c>
      <c r="W50" s="5"/>
      <c r="X50" s="10">
        <f>IF(BG50=0,0,IF(BG50&gt;L50,U50-1,ROUND((U50*M50)*(BG50-1),0)))</f>
        <v>0</v>
      </c>
      <c r="Y50" s="10">
        <f>U50-X50</f>
        <v>0</v>
      </c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47">
        <f>IF(BG50=0,0,IF(BG50=L50,Y50-1,IF(Y50=1,0,ROUND(U50*M50,0))))</f>
        <v>0</v>
      </c>
      <c r="AO50" s="5"/>
      <c r="AP50" s="6">
        <f>Y50-AN50</f>
        <v>0</v>
      </c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46"/>
      <c r="BD50" s="5"/>
      <c r="BE50" s="5"/>
      <c r="BF50" s="5"/>
      <c r="BG50" s="7">
        <f>IF(T50="",0,$O$1-T50)</f>
        <v>0</v>
      </c>
      <c r="BH50" s="5"/>
      <c r="BI50" s="6">
        <f>U50-AP50</f>
        <v>0</v>
      </c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</row>
    <row r="51" spans="1:75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 t="e">
        <f>VLOOKUP(L51,'[3]償却率（定額法）'!$B$6:$C$104,2)</f>
        <v>#N/A</v>
      </c>
      <c r="N51" s="49"/>
      <c r="O51" s="49"/>
      <c r="P51" s="11">
        <f>IF(O51="",N51,O51)</f>
        <v>0</v>
      </c>
      <c r="Q51" s="7">
        <f>YEAR(P51)</f>
        <v>1900</v>
      </c>
      <c r="R51" s="7">
        <f>MONTH(P51)</f>
        <v>1</v>
      </c>
      <c r="S51" s="7">
        <f>DAY(N51)</f>
        <v>0</v>
      </c>
      <c r="T51" s="5" t="str">
        <f>IF(Q51=1900,"",IF(R51&lt;4,Q51-1,Q51))</f>
        <v/>
      </c>
      <c r="U51" s="8"/>
      <c r="V51" s="48">
        <v>1</v>
      </c>
      <c r="W51" s="5"/>
      <c r="X51" s="10">
        <f>IF(BG51=0,0,IF(BG51&gt;L51,U51-1,ROUND((U51*M51)*(BG51-1),0)))</f>
        <v>0</v>
      </c>
      <c r="Y51" s="10">
        <f>U51-X51</f>
        <v>0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47">
        <f>IF(BG51=0,0,IF(BG51=L51,Y51-1,IF(Y51=1,0,ROUND(U51*M51,0))))</f>
        <v>0</v>
      </c>
      <c r="AO51" s="5"/>
      <c r="AP51" s="6">
        <f>Y51-AN51</f>
        <v>0</v>
      </c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46"/>
      <c r="BD51" s="5"/>
      <c r="BE51" s="5"/>
      <c r="BF51" s="5"/>
      <c r="BG51" s="7">
        <f>IF(T51="",0,$O$1-T51)</f>
        <v>0</v>
      </c>
      <c r="BH51" s="5"/>
      <c r="BI51" s="6">
        <f>U51-AP51</f>
        <v>0</v>
      </c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</row>
    <row r="52" spans="1:75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 t="e">
        <f>VLOOKUP(L52,'[3]償却率（定額法）'!$B$6:$C$104,2)</f>
        <v>#N/A</v>
      </c>
      <c r="N52" s="49"/>
      <c r="O52" s="49"/>
      <c r="P52" s="11">
        <f>IF(O52="",N52,O52)</f>
        <v>0</v>
      </c>
      <c r="Q52" s="7">
        <f>YEAR(P52)</f>
        <v>1900</v>
      </c>
      <c r="R52" s="7">
        <f>MONTH(P52)</f>
        <v>1</v>
      </c>
      <c r="S52" s="7">
        <f>DAY(N52)</f>
        <v>0</v>
      </c>
      <c r="T52" s="5" t="str">
        <f>IF(Q52=1900,"",IF(R52&lt;4,Q52-1,Q52))</f>
        <v/>
      </c>
      <c r="U52" s="8"/>
      <c r="V52" s="48">
        <v>1</v>
      </c>
      <c r="W52" s="5"/>
      <c r="X52" s="10">
        <f>IF(BG52=0,0,IF(BG52&gt;L52,U52-1,ROUND((U52*M52)*(BG52-1),0)))</f>
        <v>0</v>
      </c>
      <c r="Y52" s="10">
        <f>U52-X52</f>
        <v>0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47">
        <f>IF(BG52=0,0,IF(BG52=L52,Y52-1,IF(Y52=1,0,ROUND(U52*M52,0))))</f>
        <v>0</v>
      </c>
      <c r="AO52" s="5"/>
      <c r="AP52" s="6">
        <f>Y52-AN52</f>
        <v>0</v>
      </c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46"/>
      <c r="BD52" s="5"/>
      <c r="BE52" s="5"/>
      <c r="BF52" s="5"/>
      <c r="BG52" s="7">
        <f>IF(T52="",0,$O$1-T52)</f>
        <v>0</v>
      </c>
      <c r="BH52" s="5"/>
      <c r="BI52" s="6">
        <f>U52-AP52</f>
        <v>0</v>
      </c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</row>
    <row r="53" spans="1:75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 t="e">
        <f>VLOOKUP(L53,'[3]償却率（定額法）'!$B$6:$C$104,2)</f>
        <v>#N/A</v>
      </c>
      <c r="N53" s="49"/>
      <c r="O53" s="49"/>
      <c r="P53" s="11">
        <f>IF(O53="",N53,O53)</f>
        <v>0</v>
      </c>
      <c r="Q53" s="7">
        <f>YEAR(P53)</f>
        <v>1900</v>
      </c>
      <c r="R53" s="7">
        <f>MONTH(P53)</f>
        <v>1</v>
      </c>
      <c r="S53" s="7">
        <f>DAY(N53)</f>
        <v>0</v>
      </c>
      <c r="T53" s="5" t="str">
        <f>IF(Q53=1900,"",IF(R53&lt;4,Q53-1,Q53))</f>
        <v/>
      </c>
      <c r="U53" s="8"/>
      <c r="V53" s="48">
        <v>1</v>
      </c>
      <c r="W53" s="5"/>
      <c r="X53" s="10">
        <f>IF(BG53=0,0,IF(BG53&gt;L53,U53-1,ROUND((U53*M53)*(BG53-1),0)))</f>
        <v>0</v>
      </c>
      <c r="Y53" s="10">
        <f>U53-X53</f>
        <v>0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47">
        <f>IF(BG53=0,0,IF(BG53=L53,Y53-1,IF(Y53=1,0,ROUND(U53*M53,0))))</f>
        <v>0</v>
      </c>
      <c r="AO53" s="5"/>
      <c r="AP53" s="6">
        <f>Y53-AN53</f>
        <v>0</v>
      </c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46"/>
      <c r="BD53" s="5"/>
      <c r="BE53" s="5"/>
      <c r="BF53" s="5"/>
      <c r="BG53" s="7">
        <f>IF(T53="",0,$O$1-T53)</f>
        <v>0</v>
      </c>
      <c r="BH53" s="5"/>
      <c r="BI53" s="6">
        <f>U53-AP53</f>
        <v>0</v>
      </c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</row>
    <row r="54" spans="1:75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 t="e">
        <f>VLOOKUP(L54,'[3]償却率（定額法）'!$B$6:$C$104,2)</f>
        <v>#N/A</v>
      </c>
      <c r="N54" s="49"/>
      <c r="O54" s="49"/>
      <c r="P54" s="11">
        <f>IF(O54="",N54,O54)</f>
        <v>0</v>
      </c>
      <c r="Q54" s="7">
        <f>YEAR(P54)</f>
        <v>1900</v>
      </c>
      <c r="R54" s="7">
        <f>MONTH(P54)</f>
        <v>1</v>
      </c>
      <c r="S54" s="7">
        <f>DAY(N54)</f>
        <v>0</v>
      </c>
      <c r="T54" s="5" t="str">
        <f>IF(Q54=1900,"",IF(R54&lt;4,Q54-1,Q54))</f>
        <v/>
      </c>
      <c r="U54" s="8"/>
      <c r="V54" s="48">
        <v>1</v>
      </c>
      <c r="W54" s="5"/>
      <c r="X54" s="10">
        <f>IF(BG54=0,0,IF(BG54&gt;L54,U54-1,ROUND((U54*M54)*(BG54-1),0)))</f>
        <v>0</v>
      </c>
      <c r="Y54" s="10">
        <f>U54-X54</f>
        <v>0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7">
        <f>IF(BG54=0,0,IF(BG54=L54,Y54-1,IF(Y54=1,0,ROUND(U54*M54,0))))</f>
        <v>0</v>
      </c>
      <c r="AO54" s="5"/>
      <c r="AP54" s="6">
        <f>Y54-AN54</f>
        <v>0</v>
      </c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46"/>
      <c r="BD54" s="5"/>
      <c r="BE54" s="5"/>
      <c r="BF54" s="5"/>
      <c r="BG54" s="7">
        <f>IF(T54="",0,$O$1-T54)</f>
        <v>0</v>
      </c>
      <c r="BH54" s="5"/>
      <c r="BI54" s="6">
        <f>U54-AP54</f>
        <v>0</v>
      </c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</row>
    <row r="55" spans="1:75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 t="e">
        <f>VLOOKUP(L55,'[3]償却率（定額法）'!$B$6:$C$104,2)</f>
        <v>#N/A</v>
      </c>
      <c r="N55" s="49"/>
      <c r="O55" s="49"/>
      <c r="P55" s="11">
        <f>IF(O55="",N55,O55)</f>
        <v>0</v>
      </c>
      <c r="Q55" s="7">
        <f>YEAR(P55)</f>
        <v>1900</v>
      </c>
      <c r="R55" s="7">
        <f>MONTH(P55)</f>
        <v>1</v>
      </c>
      <c r="S55" s="7">
        <f>DAY(N55)</f>
        <v>0</v>
      </c>
      <c r="T55" s="5" t="str">
        <f>IF(Q55=1900,"",IF(R55&lt;4,Q55-1,Q55))</f>
        <v/>
      </c>
      <c r="U55" s="8"/>
      <c r="V55" s="48">
        <v>1</v>
      </c>
      <c r="W55" s="5"/>
      <c r="X55" s="10">
        <f>IF(BG55=0,0,IF(BG55&gt;L55,U55-1,ROUND((U55*M55)*(BG55-1),0)))</f>
        <v>0</v>
      </c>
      <c r="Y55" s="10">
        <f>U55-X55</f>
        <v>0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47">
        <f>IF(BG55=0,0,IF(BG55=L55,Y55-1,IF(Y55=1,0,ROUND(U55*M55,0))))</f>
        <v>0</v>
      </c>
      <c r="AO55" s="5"/>
      <c r="AP55" s="6">
        <f>Y55-AN55</f>
        <v>0</v>
      </c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46"/>
      <c r="BD55" s="5"/>
      <c r="BE55" s="5"/>
      <c r="BF55" s="5"/>
      <c r="BG55" s="7">
        <f>IF(T55="",0,$O$1-T55)</f>
        <v>0</v>
      </c>
      <c r="BH55" s="5"/>
      <c r="BI55" s="6">
        <f>U55-AP55</f>
        <v>0</v>
      </c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</row>
    <row r="56" spans="1:75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 t="e">
        <f>VLOOKUP(L56,'[3]償却率（定額法）'!$B$6:$C$104,2)</f>
        <v>#N/A</v>
      </c>
      <c r="N56" s="49"/>
      <c r="O56" s="49"/>
      <c r="P56" s="11">
        <f>IF(O56="",N56,O56)</f>
        <v>0</v>
      </c>
      <c r="Q56" s="7">
        <f>YEAR(P56)</f>
        <v>1900</v>
      </c>
      <c r="R56" s="7">
        <f>MONTH(P56)</f>
        <v>1</v>
      </c>
      <c r="S56" s="7">
        <f>DAY(N56)</f>
        <v>0</v>
      </c>
      <c r="T56" s="5" t="str">
        <f>IF(Q56=1900,"",IF(R56&lt;4,Q56-1,Q56))</f>
        <v/>
      </c>
      <c r="U56" s="8"/>
      <c r="V56" s="48">
        <v>1</v>
      </c>
      <c r="W56" s="5"/>
      <c r="X56" s="10">
        <f>IF(BG56=0,0,IF(BG56&gt;L56,U56-1,ROUND((U56*M56)*(BG56-1),0)))</f>
        <v>0</v>
      </c>
      <c r="Y56" s="10">
        <f>U56-X56</f>
        <v>0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47">
        <f>IF(BG56=0,0,IF(BG56=L56,Y56-1,IF(Y56=1,0,ROUND(U56*M56,0))))</f>
        <v>0</v>
      </c>
      <c r="AO56" s="5"/>
      <c r="AP56" s="6">
        <f>Y56-AN56</f>
        <v>0</v>
      </c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46"/>
      <c r="BD56" s="5"/>
      <c r="BE56" s="5"/>
      <c r="BF56" s="5"/>
      <c r="BG56" s="7">
        <f>IF(T56="",0,$O$1-T56)</f>
        <v>0</v>
      </c>
      <c r="BH56" s="5"/>
      <c r="BI56" s="6">
        <f>U56-AP56</f>
        <v>0</v>
      </c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</row>
    <row r="57" spans="1:75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 t="e">
        <f>VLOOKUP(L57,'[3]償却率（定額法）'!$B$6:$C$104,2)</f>
        <v>#N/A</v>
      </c>
      <c r="N57" s="49"/>
      <c r="O57" s="49"/>
      <c r="P57" s="11">
        <f>IF(O57="",N57,O57)</f>
        <v>0</v>
      </c>
      <c r="Q57" s="7">
        <f>YEAR(P57)</f>
        <v>1900</v>
      </c>
      <c r="R57" s="7">
        <f>MONTH(P57)</f>
        <v>1</v>
      </c>
      <c r="S57" s="7">
        <f>DAY(N57)</f>
        <v>0</v>
      </c>
      <c r="T57" s="5" t="str">
        <f>IF(Q57=1900,"",IF(R57&lt;4,Q57-1,Q57))</f>
        <v/>
      </c>
      <c r="U57" s="8"/>
      <c r="V57" s="48">
        <v>1</v>
      </c>
      <c r="W57" s="5"/>
      <c r="X57" s="10">
        <f>IF(BG57=0,0,IF(BG57&gt;L57,U57-1,ROUND((U57*M57)*(BG57-1),0)))</f>
        <v>0</v>
      </c>
      <c r="Y57" s="10">
        <f>U57-X57</f>
        <v>0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47">
        <f>IF(BG57=0,0,IF(BG57=L57,Y57-1,IF(Y57=1,0,ROUND(U57*M57,0))))</f>
        <v>0</v>
      </c>
      <c r="AO57" s="5"/>
      <c r="AP57" s="6">
        <f>Y57-AN57</f>
        <v>0</v>
      </c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46"/>
      <c r="BD57" s="5"/>
      <c r="BE57" s="5"/>
      <c r="BF57" s="5"/>
      <c r="BG57" s="7">
        <f>IF(T57="",0,$O$1-T57)</f>
        <v>0</v>
      </c>
      <c r="BH57" s="5"/>
      <c r="BI57" s="6">
        <f>U57-AP57</f>
        <v>0</v>
      </c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 t="e">
        <f>VLOOKUP(L58,'[3]償却率（定額法）'!$B$6:$C$104,2)</f>
        <v>#N/A</v>
      </c>
      <c r="N58" s="49"/>
      <c r="O58" s="49"/>
      <c r="P58" s="11">
        <f>IF(O58="",N58,O58)</f>
        <v>0</v>
      </c>
      <c r="Q58" s="7">
        <f>YEAR(P58)</f>
        <v>1900</v>
      </c>
      <c r="R58" s="7">
        <f>MONTH(P58)</f>
        <v>1</v>
      </c>
      <c r="S58" s="7">
        <f>DAY(N58)</f>
        <v>0</v>
      </c>
      <c r="T58" s="5" t="str">
        <f>IF(Q58=1900,"",IF(R58&lt;4,Q58-1,Q58))</f>
        <v/>
      </c>
      <c r="U58" s="8"/>
      <c r="V58" s="48">
        <v>1</v>
      </c>
      <c r="W58" s="5"/>
      <c r="X58" s="10">
        <f>IF(BG58=0,0,IF(BG58&gt;L58,U58-1,ROUND((U58*M58)*(BG58-1),0)))</f>
        <v>0</v>
      </c>
      <c r="Y58" s="10">
        <f>U58-X58</f>
        <v>0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47">
        <f>IF(BG58=0,0,IF(BG58=L58,Y58-1,IF(Y58=1,0,ROUND(U58*M58,0))))</f>
        <v>0</v>
      </c>
      <c r="AO58" s="5"/>
      <c r="AP58" s="6">
        <f>Y58-AN58</f>
        <v>0</v>
      </c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46"/>
      <c r="BD58" s="5"/>
      <c r="BE58" s="5"/>
      <c r="BF58" s="5"/>
      <c r="BG58" s="7">
        <f>IF(T58="",0,$O$1-T58)</f>
        <v>0</v>
      </c>
      <c r="BH58" s="5"/>
      <c r="BI58" s="6">
        <f>U58-AP58</f>
        <v>0</v>
      </c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</row>
    <row r="59" spans="1:75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 t="e">
        <f>VLOOKUP(L59,'[3]償却率（定額法）'!$B$6:$C$104,2)</f>
        <v>#N/A</v>
      </c>
      <c r="N59" s="49"/>
      <c r="O59" s="49"/>
      <c r="P59" s="11">
        <f>IF(O59="",N59,O59)</f>
        <v>0</v>
      </c>
      <c r="Q59" s="7">
        <f>YEAR(P59)</f>
        <v>1900</v>
      </c>
      <c r="R59" s="7">
        <f>MONTH(P59)</f>
        <v>1</v>
      </c>
      <c r="S59" s="7">
        <f>DAY(N59)</f>
        <v>0</v>
      </c>
      <c r="T59" s="5" t="str">
        <f>IF(Q59=1900,"",IF(R59&lt;4,Q59-1,Q59))</f>
        <v/>
      </c>
      <c r="U59" s="8"/>
      <c r="V59" s="48">
        <v>1</v>
      </c>
      <c r="W59" s="5"/>
      <c r="X59" s="10">
        <f>IF(BG59=0,0,IF(BG59&gt;L59,U59-1,ROUND((U59*M59)*(BG59-1),0)))</f>
        <v>0</v>
      </c>
      <c r="Y59" s="10">
        <f>U59-X59</f>
        <v>0</v>
      </c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47">
        <f>IF(BG59=0,0,IF(BG59=L59,Y59-1,IF(Y59=1,0,ROUND(U59*M59,0))))</f>
        <v>0</v>
      </c>
      <c r="AO59" s="5"/>
      <c r="AP59" s="6">
        <f>Y59-AN59</f>
        <v>0</v>
      </c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46"/>
      <c r="BD59" s="5"/>
      <c r="BE59" s="5"/>
      <c r="BF59" s="5"/>
      <c r="BG59" s="7">
        <f>IF(T59="",0,$O$1-T59)</f>
        <v>0</v>
      </c>
      <c r="BH59" s="5"/>
      <c r="BI59" s="6">
        <f>U59-AP59</f>
        <v>0</v>
      </c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</row>
    <row r="60" spans="1:75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 t="e">
        <f>VLOOKUP(L60,'[3]償却率（定額法）'!$B$6:$C$104,2)</f>
        <v>#N/A</v>
      </c>
      <c r="N60" s="49"/>
      <c r="O60" s="49"/>
      <c r="P60" s="11">
        <f>IF(O60="",N60,O60)</f>
        <v>0</v>
      </c>
      <c r="Q60" s="7">
        <f>YEAR(P60)</f>
        <v>1900</v>
      </c>
      <c r="R60" s="7">
        <f>MONTH(P60)</f>
        <v>1</v>
      </c>
      <c r="S60" s="7">
        <f>DAY(N60)</f>
        <v>0</v>
      </c>
      <c r="T60" s="5" t="str">
        <f>IF(Q60=1900,"",IF(R60&lt;4,Q60-1,Q60))</f>
        <v/>
      </c>
      <c r="U60" s="8"/>
      <c r="V60" s="48">
        <v>1</v>
      </c>
      <c r="W60" s="5"/>
      <c r="X60" s="10">
        <f>IF(BG60=0,0,IF(BG60&gt;L60,U60-1,ROUND((U60*M60)*(BG60-1),0)))</f>
        <v>0</v>
      </c>
      <c r="Y60" s="10">
        <f>U60-X60</f>
        <v>0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47">
        <f>IF(BG60=0,0,IF(BG60=L60,Y60-1,IF(Y60=1,0,ROUND(U60*M60,0))))</f>
        <v>0</v>
      </c>
      <c r="AO60" s="5"/>
      <c r="AP60" s="6">
        <f>Y60-AN60</f>
        <v>0</v>
      </c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46"/>
      <c r="BD60" s="5"/>
      <c r="BE60" s="5"/>
      <c r="BF60" s="5"/>
      <c r="BG60" s="7">
        <f>IF(T60="",0,$O$1-T60)</f>
        <v>0</v>
      </c>
      <c r="BH60" s="5"/>
      <c r="BI60" s="6">
        <f>U60-AP60</f>
        <v>0</v>
      </c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</row>
    <row r="61" spans="1:75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 t="e">
        <f>VLOOKUP(L61,'[3]償却率（定額法）'!$B$6:$C$104,2)</f>
        <v>#N/A</v>
      </c>
      <c r="N61" s="49"/>
      <c r="O61" s="49"/>
      <c r="P61" s="11">
        <f>IF(O61="",N61,O61)</f>
        <v>0</v>
      </c>
      <c r="Q61" s="7">
        <f>YEAR(P61)</f>
        <v>1900</v>
      </c>
      <c r="R61" s="7">
        <f>MONTH(P61)</f>
        <v>1</v>
      </c>
      <c r="S61" s="7">
        <f>DAY(N61)</f>
        <v>0</v>
      </c>
      <c r="T61" s="5" t="str">
        <f>IF(Q61=1900,"",IF(R61&lt;4,Q61-1,Q61))</f>
        <v/>
      </c>
      <c r="U61" s="8"/>
      <c r="V61" s="48">
        <v>1</v>
      </c>
      <c r="W61" s="5"/>
      <c r="X61" s="10">
        <f>IF(BG61=0,0,IF(BG61&gt;L61,U61-1,ROUND((U61*M61)*(BG61-1),0)))</f>
        <v>0</v>
      </c>
      <c r="Y61" s="10">
        <f>U61-X61</f>
        <v>0</v>
      </c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47">
        <f>IF(BG61=0,0,IF(BG61=L61,Y61-1,IF(Y61=1,0,ROUND(U61*M61,0))))</f>
        <v>0</v>
      </c>
      <c r="AO61" s="5"/>
      <c r="AP61" s="6">
        <f>Y61-AN61</f>
        <v>0</v>
      </c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46"/>
      <c r="BD61" s="5"/>
      <c r="BE61" s="5"/>
      <c r="BF61" s="5"/>
      <c r="BG61" s="7">
        <f>IF(T61="",0,$O$1-T61)</f>
        <v>0</v>
      </c>
      <c r="BH61" s="5"/>
      <c r="BI61" s="6">
        <f>U61-AP61</f>
        <v>0</v>
      </c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</row>
    <row r="62" spans="1:75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 t="e">
        <f>VLOOKUP(L62,'[3]償却率（定額法）'!$B$6:$C$104,2)</f>
        <v>#N/A</v>
      </c>
      <c r="N62" s="49"/>
      <c r="O62" s="49"/>
      <c r="P62" s="11">
        <f>IF(O62="",N62,O62)</f>
        <v>0</v>
      </c>
      <c r="Q62" s="7">
        <f>YEAR(P62)</f>
        <v>1900</v>
      </c>
      <c r="R62" s="7">
        <f>MONTH(P62)</f>
        <v>1</v>
      </c>
      <c r="S62" s="7">
        <f>DAY(N62)</f>
        <v>0</v>
      </c>
      <c r="T62" s="5" t="str">
        <f>IF(Q62=1900,"",IF(R62&lt;4,Q62-1,Q62))</f>
        <v/>
      </c>
      <c r="U62" s="8"/>
      <c r="V62" s="48">
        <v>1</v>
      </c>
      <c r="W62" s="5"/>
      <c r="X62" s="10">
        <f>IF(BG62=0,0,IF(BG62&gt;L62,U62-1,ROUND((U62*M62)*(BG62-1),0)))</f>
        <v>0</v>
      </c>
      <c r="Y62" s="10">
        <f>U62-X62</f>
        <v>0</v>
      </c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47">
        <f>IF(BG62=0,0,IF(BG62=L62,Y62-1,IF(Y62=1,0,ROUND(U62*M62,0))))</f>
        <v>0</v>
      </c>
      <c r="AO62" s="5"/>
      <c r="AP62" s="6">
        <f>Y62-AN62</f>
        <v>0</v>
      </c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46"/>
      <c r="BD62" s="5"/>
      <c r="BE62" s="5"/>
      <c r="BF62" s="5"/>
      <c r="BG62" s="7">
        <f>IF(T62="",0,$O$1-T62)</f>
        <v>0</v>
      </c>
      <c r="BH62" s="5"/>
      <c r="BI62" s="6">
        <f>U62-AP62</f>
        <v>0</v>
      </c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</row>
    <row r="63" spans="1:75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 t="e">
        <f>VLOOKUP(L63,'[3]償却率（定額法）'!$B$6:$C$104,2)</f>
        <v>#N/A</v>
      </c>
      <c r="N63" s="49"/>
      <c r="O63" s="49"/>
      <c r="P63" s="11">
        <f>IF(O63="",N63,O63)</f>
        <v>0</v>
      </c>
      <c r="Q63" s="7">
        <f>YEAR(P63)</f>
        <v>1900</v>
      </c>
      <c r="R63" s="7">
        <f>MONTH(P63)</f>
        <v>1</v>
      </c>
      <c r="S63" s="7">
        <f>DAY(N63)</f>
        <v>0</v>
      </c>
      <c r="T63" s="5" t="str">
        <f>IF(Q63=1900,"",IF(R63&lt;4,Q63-1,Q63))</f>
        <v/>
      </c>
      <c r="U63" s="8"/>
      <c r="V63" s="48">
        <v>1</v>
      </c>
      <c r="W63" s="5"/>
      <c r="X63" s="10">
        <f>IF(BG63=0,0,IF(BG63&gt;L63,U63-1,ROUND((U63*M63)*(BG63-1),0)))</f>
        <v>0</v>
      </c>
      <c r="Y63" s="10">
        <f>U63-X63</f>
        <v>0</v>
      </c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47">
        <f>IF(BG63=0,0,IF(BG63=L63,Y63-1,IF(Y63=1,0,ROUND(U63*M63,0))))</f>
        <v>0</v>
      </c>
      <c r="AO63" s="5"/>
      <c r="AP63" s="6">
        <f>Y63-AN63</f>
        <v>0</v>
      </c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46"/>
      <c r="BD63" s="5"/>
      <c r="BE63" s="5"/>
      <c r="BF63" s="5"/>
      <c r="BG63" s="7">
        <f>IF(T63="",0,$O$1-T63)</f>
        <v>0</v>
      </c>
      <c r="BH63" s="5"/>
      <c r="BI63" s="6">
        <f>U63-AP63</f>
        <v>0</v>
      </c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</row>
    <row r="64" spans="1:75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 t="e">
        <f>VLOOKUP(L64,'[3]償却率（定額法）'!$B$6:$C$104,2)</f>
        <v>#N/A</v>
      </c>
      <c r="N64" s="49"/>
      <c r="O64" s="49"/>
      <c r="P64" s="11">
        <f>IF(O64="",N64,O64)</f>
        <v>0</v>
      </c>
      <c r="Q64" s="7">
        <f>YEAR(P64)</f>
        <v>1900</v>
      </c>
      <c r="R64" s="7">
        <f>MONTH(P64)</f>
        <v>1</v>
      </c>
      <c r="S64" s="7">
        <f>DAY(N64)</f>
        <v>0</v>
      </c>
      <c r="T64" s="5" t="str">
        <f>IF(Q64=1900,"",IF(R64&lt;4,Q64-1,Q64))</f>
        <v/>
      </c>
      <c r="U64" s="8"/>
      <c r="V64" s="48">
        <v>1</v>
      </c>
      <c r="W64" s="5"/>
      <c r="X64" s="10">
        <f>IF(BG64=0,0,IF(BG64&gt;L64,U64-1,ROUND((U64*M64)*(BG64-1),0)))</f>
        <v>0</v>
      </c>
      <c r="Y64" s="10">
        <f>U64-X64</f>
        <v>0</v>
      </c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47">
        <f>IF(BG64=0,0,IF(BG64=L64,Y64-1,IF(Y64=1,0,ROUND(U64*M64,0))))</f>
        <v>0</v>
      </c>
      <c r="AO64" s="5"/>
      <c r="AP64" s="6">
        <f>Y64-AN64</f>
        <v>0</v>
      </c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46"/>
      <c r="BD64" s="5"/>
      <c r="BE64" s="5"/>
      <c r="BF64" s="5"/>
      <c r="BG64" s="7">
        <f>IF(T64="",0,$O$1-T64)</f>
        <v>0</v>
      </c>
      <c r="BH64" s="5"/>
      <c r="BI64" s="6">
        <f>U64-AP64</f>
        <v>0</v>
      </c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</row>
    <row r="65" spans="1:75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 t="e">
        <f>VLOOKUP(L65,'[3]償却率（定額法）'!$B$6:$C$104,2)</f>
        <v>#N/A</v>
      </c>
      <c r="N65" s="49"/>
      <c r="O65" s="49"/>
      <c r="P65" s="11">
        <f>IF(O65="",N65,O65)</f>
        <v>0</v>
      </c>
      <c r="Q65" s="7">
        <f>YEAR(P65)</f>
        <v>1900</v>
      </c>
      <c r="R65" s="7">
        <f>MONTH(P65)</f>
        <v>1</v>
      </c>
      <c r="S65" s="7">
        <f>DAY(N65)</f>
        <v>0</v>
      </c>
      <c r="T65" s="5" t="str">
        <f>IF(Q65=1900,"",IF(R65&lt;4,Q65-1,Q65))</f>
        <v/>
      </c>
      <c r="U65" s="8"/>
      <c r="V65" s="48">
        <v>1</v>
      </c>
      <c r="W65" s="5"/>
      <c r="X65" s="10">
        <f>IF(BG65=0,0,IF(BG65&gt;L65,U65-1,ROUND((U65*M65)*(BG65-1),0)))</f>
        <v>0</v>
      </c>
      <c r="Y65" s="10">
        <f>U65-X65</f>
        <v>0</v>
      </c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47">
        <f>IF(BG65=0,0,IF(BG65=L65,Y65-1,IF(Y65=1,0,ROUND(U65*M65,0))))</f>
        <v>0</v>
      </c>
      <c r="AO65" s="5"/>
      <c r="AP65" s="6">
        <f>Y65-AN65</f>
        <v>0</v>
      </c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46"/>
      <c r="BD65" s="5"/>
      <c r="BE65" s="5"/>
      <c r="BF65" s="5"/>
      <c r="BG65" s="7">
        <f>IF(T65="",0,$O$1-T65)</f>
        <v>0</v>
      </c>
      <c r="BH65" s="5"/>
      <c r="BI65" s="6">
        <f>U65-AP65</f>
        <v>0</v>
      </c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</row>
    <row r="66" spans="1:75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 t="e">
        <f>VLOOKUP(L66,'[3]償却率（定額法）'!$B$6:$C$104,2)</f>
        <v>#N/A</v>
      </c>
      <c r="N66" s="49"/>
      <c r="O66" s="49"/>
      <c r="P66" s="11">
        <f>IF(O66="",N66,O66)</f>
        <v>0</v>
      </c>
      <c r="Q66" s="7">
        <f>YEAR(P66)</f>
        <v>1900</v>
      </c>
      <c r="R66" s="7">
        <f>MONTH(P66)</f>
        <v>1</v>
      </c>
      <c r="S66" s="7">
        <f>DAY(N66)</f>
        <v>0</v>
      </c>
      <c r="T66" s="5" t="str">
        <f>IF(Q66=1900,"",IF(R66&lt;4,Q66-1,Q66))</f>
        <v/>
      </c>
      <c r="U66" s="8"/>
      <c r="V66" s="48">
        <v>1</v>
      </c>
      <c r="W66" s="5"/>
      <c r="X66" s="10">
        <f>IF(BG66=0,0,IF(BG66&gt;L66,U66-1,ROUND((U66*M66)*(BG66-1),0)))</f>
        <v>0</v>
      </c>
      <c r="Y66" s="10">
        <f>U66-X66</f>
        <v>0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47">
        <f>IF(BG66=0,0,IF(BG66=L66,Y66-1,IF(Y66=1,0,ROUND(U66*M66,0))))</f>
        <v>0</v>
      </c>
      <c r="AO66" s="5"/>
      <c r="AP66" s="6">
        <f>Y66-AN66</f>
        <v>0</v>
      </c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46"/>
      <c r="BD66" s="5"/>
      <c r="BE66" s="5"/>
      <c r="BF66" s="5"/>
      <c r="BG66" s="7">
        <f>IF(T66="",0,$O$1-T66)</f>
        <v>0</v>
      </c>
      <c r="BH66" s="5"/>
      <c r="BI66" s="6">
        <f>U66-AP66</f>
        <v>0</v>
      </c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 t="e">
        <f>VLOOKUP(L67,'[3]償却率（定額法）'!$B$6:$C$104,2)</f>
        <v>#N/A</v>
      </c>
      <c r="N67" s="49"/>
      <c r="O67" s="49"/>
      <c r="P67" s="11">
        <f>IF(O67="",N67,O67)</f>
        <v>0</v>
      </c>
      <c r="Q67" s="7">
        <f>YEAR(P67)</f>
        <v>1900</v>
      </c>
      <c r="R67" s="7">
        <f>MONTH(P67)</f>
        <v>1</v>
      </c>
      <c r="S67" s="7">
        <f>DAY(N67)</f>
        <v>0</v>
      </c>
      <c r="T67" s="5" t="str">
        <f>IF(Q67=1900,"",IF(R67&lt;4,Q67-1,Q67))</f>
        <v/>
      </c>
      <c r="U67" s="8"/>
      <c r="V67" s="48">
        <v>1</v>
      </c>
      <c r="W67" s="5"/>
      <c r="X67" s="10">
        <f>IF(BG67=0,0,IF(BG67&gt;L67,U67-1,ROUND((U67*M67)*(BG67-1),0)))</f>
        <v>0</v>
      </c>
      <c r="Y67" s="10">
        <f>U67-X67</f>
        <v>0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47">
        <f>IF(BG67=0,0,IF(BG67=L67,Y67-1,IF(Y67=1,0,ROUND(U67*M67,0))))</f>
        <v>0</v>
      </c>
      <c r="AO67" s="5"/>
      <c r="AP67" s="6">
        <f>Y67-AN67</f>
        <v>0</v>
      </c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46"/>
      <c r="BD67" s="5"/>
      <c r="BE67" s="5"/>
      <c r="BF67" s="5"/>
      <c r="BG67" s="7">
        <f>IF(T67="",0,$O$1-T67)</f>
        <v>0</v>
      </c>
      <c r="BH67" s="5"/>
      <c r="BI67" s="6">
        <f>U67-AP67</f>
        <v>0</v>
      </c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</row>
    <row r="68" spans="1:75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 t="e">
        <f>VLOOKUP(L68,'[3]償却率（定額法）'!$B$6:$C$104,2)</f>
        <v>#N/A</v>
      </c>
      <c r="N68" s="49"/>
      <c r="O68" s="49"/>
      <c r="P68" s="11">
        <f>IF(O68="",N68,O68)</f>
        <v>0</v>
      </c>
      <c r="Q68" s="7">
        <f>YEAR(P68)</f>
        <v>1900</v>
      </c>
      <c r="R68" s="7">
        <f>MONTH(P68)</f>
        <v>1</v>
      </c>
      <c r="S68" s="7">
        <f>DAY(N68)</f>
        <v>0</v>
      </c>
      <c r="T68" s="5" t="str">
        <f>IF(Q68=1900,"",IF(R68&lt;4,Q68-1,Q68))</f>
        <v/>
      </c>
      <c r="U68" s="8"/>
      <c r="V68" s="48">
        <v>1</v>
      </c>
      <c r="W68" s="5"/>
      <c r="X68" s="10">
        <f>IF(BG68=0,0,IF(BG68&gt;L68,U68-1,ROUND((U68*M68)*(BG68-1),0)))</f>
        <v>0</v>
      </c>
      <c r="Y68" s="10">
        <f>U68-X68</f>
        <v>0</v>
      </c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47">
        <f>IF(BG68=0,0,IF(BG68=L68,Y68-1,IF(Y68=1,0,ROUND(U68*M68,0))))</f>
        <v>0</v>
      </c>
      <c r="AO68" s="5"/>
      <c r="AP68" s="6">
        <f>Y68-AN68</f>
        <v>0</v>
      </c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46"/>
      <c r="BD68" s="5"/>
      <c r="BE68" s="5"/>
      <c r="BF68" s="5"/>
      <c r="BG68" s="7">
        <f>IF(T68="",0,$O$1-T68)</f>
        <v>0</v>
      </c>
      <c r="BH68" s="5"/>
      <c r="BI68" s="6">
        <f>U68-AP68</f>
        <v>0</v>
      </c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</row>
    <row r="69" spans="1:75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 t="e">
        <f>VLOOKUP(L69,'[3]償却率（定額法）'!$B$6:$C$104,2)</f>
        <v>#N/A</v>
      </c>
      <c r="N69" s="49"/>
      <c r="O69" s="49"/>
      <c r="P69" s="11">
        <f>IF(O69="",N69,O69)</f>
        <v>0</v>
      </c>
      <c r="Q69" s="7">
        <f>YEAR(P69)</f>
        <v>1900</v>
      </c>
      <c r="R69" s="7">
        <f>MONTH(P69)</f>
        <v>1</v>
      </c>
      <c r="S69" s="7">
        <f>DAY(N69)</f>
        <v>0</v>
      </c>
      <c r="T69" s="5" t="str">
        <f>IF(Q69=1900,"",IF(R69&lt;4,Q69-1,Q69))</f>
        <v/>
      </c>
      <c r="U69" s="8"/>
      <c r="V69" s="48">
        <v>1</v>
      </c>
      <c r="W69" s="5"/>
      <c r="X69" s="10">
        <f>IF(BG69=0,0,IF(BG69&gt;L69,U69-1,ROUND((U69*M69)*(BG69-1),0)))</f>
        <v>0</v>
      </c>
      <c r="Y69" s="10">
        <f>U69-X69</f>
        <v>0</v>
      </c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47">
        <f>IF(BG69=0,0,IF(BG69=L69,Y69-1,IF(Y69=1,0,ROUND(U69*M69,0))))</f>
        <v>0</v>
      </c>
      <c r="AO69" s="5"/>
      <c r="AP69" s="6">
        <f>Y69-AN69</f>
        <v>0</v>
      </c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46"/>
      <c r="BD69" s="5"/>
      <c r="BE69" s="5"/>
      <c r="BF69" s="5"/>
      <c r="BG69" s="7">
        <f>IF(T69="",0,$O$1-T69)</f>
        <v>0</v>
      </c>
      <c r="BH69" s="5"/>
      <c r="BI69" s="6">
        <f>U69-AP69</f>
        <v>0</v>
      </c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</row>
    <row r="70" spans="1:75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 t="e">
        <f>VLOOKUP(L70,'[3]償却率（定額法）'!$B$6:$C$104,2)</f>
        <v>#N/A</v>
      </c>
      <c r="N70" s="49"/>
      <c r="O70" s="49"/>
      <c r="P70" s="11">
        <f>IF(O70="",N70,O70)</f>
        <v>0</v>
      </c>
      <c r="Q70" s="7">
        <f>YEAR(P70)</f>
        <v>1900</v>
      </c>
      <c r="R70" s="7">
        <f>MONTH(P70)</f>
        <v>1</v>
      </c>
      <c r="S70" s="7">
        <f>DAY(N70)</f>
        <v>0</v>
      </c>
      <c r="T70" s="5" t="str">
        <f>IF(Q70=1900,"",IF(R70&lt;4,Q70-1,Q70))</f>
        <v/>
      </c>
      <c r="U70" s="8"/>
      <c r="V70" s="48">
        <v>1</v>
      </c>
      <c r="W70" s="5"/>
      <c r="X70" s="10">
        <f>IF(BG70=0,0,IF(BG70&gt;L70,U70-1,ROUND((U70*M70)*(BG70-1),0)))</f>
        <v>0</v>
      </c>
      <c r="Y70" s="10">
        <f>U70-X70</f>
        <v>0</v>
      </c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47">
        <f>IF(BG70=0,0,IF(BG70=L70,Y70-1,IF(Y70=1,0,ROUND(U70*M70,0))))</f>
        <v>0</v>
      </c>
      <c r="AO70" s="5"/>
      <c r="AP70" s="6">
        <f>Y70-AN70</f>
        <v>0</v>
      </c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46"/>
      <c r="BD70" s="5"/>
      <c r="BE70" s="5"/>
      <c r="BF70" s="5"/>
      <c r="BG70" s="7">
        <f>IF(T70="",0,$O$1-T70)</f>
        <v>0</v>
      </c>
      <c r="BH70" s="5"/>
      <c r="BI70" s="6">
        <f>U70-AP70</f>
        <v>0</v>
      </c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</row>
    <row r="71" spans="1:75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 t="e">
        <f>VLOOKUP(L71,'[3]償却率（定額法）'!$B$6:$C$104,2)</f>
        <v>#N/A</v>
      </c>
      <c r="N71" s="49"/>
      <c r="O71" s="49"/>
      <c r="P71" s="11">
        <f>IF(O71="",N71,O71)</f>
        <v>0</v>
      </c>
      <c r="Q71" s="7">
        <f>YEAR(P71)</f>
        <v>1900</v>
      </c>
      <c r="R71" s="7">
        <f>MONTH(P71)</f>
        <v>1</v>
      </c>
      <c r="S71" s="7">
        <f>DAY(N71)</f>
        <v>0</v>
      </c>
      <c r="T71" s="5" t="str">
        <f>IF(Q71=1900,"",IF(R71&lt;4,Q71-1,Q71))</f>
        <v/>
      </c>
      <c r="U71" s="8"/>
      <c r="V71" s="48">
        <v>1</v>
      </c>
      <c r="W71" s="5"/>
      <c r="X71" s="10">
        <f>IF(BG71=0,0,IF(BG71&gt;L71,U71-1,ROUND((U71*M71)*(BG71-1),0)))</f>
        <v>0</v>
      </c>
      <c r="Y71" s="10">
        <f>U71-X71</f>
        <v>0</v>
      </c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47">
        <f>IF(BG71=0,0,IF(BG71=L71,Y71-1,IF(Y71=1,0,ROUND(U71*M71,0))))</f>
        <v>0</v>
      </c>
      <c r="AO71" s="5"/>
      <c r="AP71" s="6">
        <f>Y71-AN71</f>
        <v>0</v>
      </c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46"/>
      <c r="BD71" s="5"/>
      <c r="BE71" s="5"/>
      <c r="BF71" s="5"/>
      <c r="BG71" s="7">
        <f>IF(T71="",0,$O$1-T71)</f>
        <v>0</v>
      </c>
      <c r="BH71" s="5"/>
      <c r="BI71" s="6">
        <f>U71-AP71</f>
        <v>0</v>
      </c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</row>
    <row r="72" spans="1:75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 t="e">
        <f>VLOOKUP(L72,'[3]償却率（定額法）'!$B$6:$C$104,2)</f>
        <v>#N/A</v>
      </c>
      <c r="N72" s="49"/>
      <c r="O72" s="49"/>
      <c r="P72" s="11">
        <f>IF(O72="",N72,O72)</f>
        <v>0</v>
      </c>
      <c r="Q72" s="7">
        <f>YEAR(P72)</f>
        <v>1900</v>
      </c>
      <c r="R72" s="7">
        <f>MONTH(P72)</f>
        <v>1</v>
      </c>
      <c r="S72" s="7">
        <f>DAY(N72)</f>
        <v>0</v>
      </c>
      <c r="T72" s="5" t="str">
        <f>IF(Q72=1900,"",IF(R72&lt;4,Q72-1,Q72))</f>
        <v/>
      </c>
      <c r="U72" s="8"/>
      <c r="V72" s="48">
        <v>1</v>
      </c>
      <c r="W72" s="5"/>
      <c r="X72" s="10">
        <f>IF(BG72=0,0,IF(BG72&gt;L72,U72-1,ROUND((U72*M72)*(BG72-1),0)))</f>
        <v>0</v>
      </c>
      <c r="Y72" s="10">
        <f>U72-X72</f>
        <v>0</v>
      </c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47">
        <f>IF(BG72=0,0,IF(BG72=L72,Y72-1,IF(Y72=1,0,ROUND(U72*M72,0))))</f>
        <v>0</v>
      </c>
      <c r="AO72" s="5"/>
      <c r="AP72" s="6">
        <f>Y72-AN72</f>
        <v>0</v>
      </c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46"/>
      <c r="BD72" s="5"/>
      <c r="BE72" s="5"/>
      <c r="BF72" s="5"/>
      <c r="BG72" s="7">
        <f>IF(T72="",0,$O$1-T72)</f>
        <v>0</v>
      </c>
      <c r="BH72" s="5"/>
      <c r="BI72" s="6">
        <f>U72-AP72</f>
        <v>0</v>
      </c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</row>
    <row r="73" spans="1:75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 t="e">
        <f>VLOOKUP(L73,'[3]償却率（定額法）'!$B$6:$C$104,2)</f>
        <v>#N/A</v>
      </c>
      <c r="N73" s="49"/>
      <c r="O73" s="49"/>
      <c r="P73" s="11">
        <f>IF(O73="",N73,O73)</f>
        <v>0</v>
      </c>
      <c r="Q73" s="7">
        <f>YEAR(P73)</f>
        <v>1900</v>
      </c>
      <c r="R73" s="7">
        <f>MONTH(P73)</f>
        <v>1</v>
      </c>
      <c r="S73" s="7">
        <f>DAY(N73)</f>
        <v>0</v>
      </c>
      <c r="T73" s="5" t="str">
        <f>IF(Q73=1900,"",IF(R73&lt;4,Q73-1,Q73))</f>
        <v/>
      </c>
      <c r="U73" s="8"/>
      <c r="V73" s="48">
        <v>1</v>
      </c>
      <c r="W73" s="5"/>
      <c r="X73" s="10">
        <f>IF(BG73=0,0,IF(BG73&gt;L73,U73-1,ROUND((U73*M73)*(BG73-1),0)))</f>
        <v>0</v>
      </c>
      <c r="Y73" s="10">
        <f>U73-X73</f>
        <v>0</v>
      </c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47">
        <f>IF(BG73=0,0,IF(BG73=L73,Y73-1,IF(Y73=1,0,ROUND(U73*M73,0))))</f>
        <v>0</v>
      </c>
      <c r="AO73" s="5"/>
      <c r="AP73" s="6">
        <f>Y73-AN73</f>
        <v>0</v>
      </c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46"/>
      <c r="BD73" s="5"/>
      <c r="BE73" s="5"/>
      <c r="BF73" s="5"/>
      <c r="BG73" s="7">
        <f>IF(T73="",0,$O$1-T73)</f>
        <v>0</v>
      </c>
      <c r="BH73" s="5"/>
      <c r="BI73" s="6">
        <f>U73-AP73</f>
        <v>0</v>
      </c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</row>
    <row r="74" spans="1:75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 t="e">
        <f>VLOOKUP(L74,'[3]償却率（定額法）'!$B$6:$C$104,2)</f>
        <v>#N/A</v>
      </c>
      <c r="N74" s="49"/>
      <c r="O74" s="49"/>
      <c r="P74" s="11">
        <f>IF(O74="",N74,O74)</f>
        <v>0</v>
      </c>
      <c r="Q74" s="7">
        <f>YEAR(P74)</f>
        <v>1900</v>
      </c>
      <c r="R74" s="7">
        <f>MONTH(P74)</f>
        <v>1</v>
      </c>
      <c r="S74" s="7">
        <f>DAY(N74)</f>
        <v>0</v>
      </c>
      <c r="T74" s="5" t="str">
        <f>IF(Q74=1900,"",IF(R74&lt;4,Q74-1,Q74))</f>
        <v/>
      </c>
      <c r="U74" s="8"/>
      <c r="V74" s="48">
        <v>1</v>
      </c>
      <c r="W74" s="5"/>
      <c r="X74" s="10">
        <f>IF(BG74=0,0,IF(BG74&gt;L74,U74-1,ROUND((U74*M74)*(BG74-1),0)))</f>
        <v>0</v>
      </c>
      <c r="Y74" s="10">
        <f>U74-X74</f>
        <v>0</v>
      </c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47">
        <f>IF(BG74=0,0,IF(BG74=L74,Y74-1,IF(Y74=1,0,ROUND(U74*M74,0))))</f>
        <v>0</v>
      </c>
      <c r="AO74" s="5"/>
      <c r="AP74" s="6">
        <f>Y74-AN74</f>
        <v>0</v>
      </c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46"/>
      <c r="BD74" s="5"/>
      <c r="BE74" s="5"/>
      <c r="BF74" s="5"/>
      <c r="BG74" s="7">
        <f>IF(T74="",0,$O$1-T74)</f>
        <v>0</v>
      </c>
      <c r="BH74" s="5"/>
      <c r="BI74" s="6">
        <f>U74-AP74</f>
        <v>0</v>
      </c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</row>
    <row r="75" spans="1:75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 t="e">
        <f>VLOOKUP(L75,'[3]償却率（定額法）'!$B$6:$C$104,2)</f>
        <v>#N/A</v>
      </c>
      <c r="N75" s="49"/>
      <c r="O75" s="49"/>
      <c r="P75" s="11">
        <f>IF(O75="",N75,O75)</f>
        <v>0</v>
      </c>
      <c r="Q75" s="7">
        <f>YEAR(P75)</f>
        <v>1900</v>
      </c>
      <c r="R75" s="7">
        <f>MONTH(P75)</f>
        <v>1</v>
      </c>
      <c r="S75" s="7">
        <f>DAY(N75)</f>
        <v>0</v>
      </c>
      <c r="T75" s="5" t="str">
        <f>IF(Q75=1900,"",IF(R75&lt;4,Q75-1,Q75))</f>
        <v/>
      </c>
      <c r="U75" s="8"/>
      <c r="V75" s="48">
        <v>1</v>
      </c>
      <c r="W75" s="5"/>
      <c r="X75" s="10">
        <f>IF(BG75=0,0,IF(BG75&gt;L75,U75-1,ROUND((U75*M75)*(BG75-1),0)))</f>
        <v>0</v>
      </c>
      <c r="Y75" s="10">
        <f>U75-X75</f>
        <v>0</v>
      </c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47">
        <f>IF(BG75=0,0,IF(BG75=L75,Y75-1,IF(Y75=1,0,ROUND(U75*M75,0))))</f>
        <v>0</v>
      </c>
      <c r="AO75" s="5"/>
      <c r="AP75" s="6">
        <f>Y75-AN75</f>
        <v>0</v>
      </c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46"/>
      <c r="BD75" s="5"/>
      <c r="BE75" s="5"/>
      <c r="BF75" s="5"/>
      <c r="BG75" s="7">
        <f>IF(T75="",0,$O$1-T75)</f>
        <v>0</v>
      </c>
      <c r="BH75" s="5"/>
      <c r="BI75" s="6">
        <f>U75-AP75</f>
        <v>0</v>
      </c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</row>
    <row r="76" spans="1:75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 t="e">
        <f>VLOOKUP(L76,'[3]償却率（定額法）'!$B$6:$C$104,2)</f>
        <v>#N/A</v>
      </c>
      <c r="N76" s="49"/>
      <c r="O76" s="49"/>
      <c r="P76" s="11">
        <f>IF(O76="",N76,O76)</f>
        <v>0</v>
      </c>
      <c r="Q76" s="7">
        <f>YEAR(P76)</f>
        <v>1900</v>
      </c>
      <c r="R76" s="7">
        <f>MONTH(P76)</f>
        <v>1</v>
      </c>
      <c r="S76" s="7">
        <f>DAY(N76)</f>
        <v>0</v>
      </c>
      <c r="T76" s="5" t="str">
        <f>IF(Q76=1900,"",IF(R76&lt;4,Q76-1,Q76))</f>
        <v/>
      </c>
      <c r="U76" s="8"/>
      <c r="V76" s="48">
        <v>1</v>
      </c>
      <c r="W76" s="5"/>
      <c r="X76" s="10">
        <f>IF(BG76=0,0,IF(BG76&gt;L76,U76-1,ROUND((U76*M76)*(BG76-1),0)))</f>
        <v>0</v>
      </c>
      <c r="Y76" s="10">
        <f>U76-X76</f>
        <v>0</v>
      </c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47">
        <f>IF(BG76=0,0,IF(BG76=L76,Y76-1,IF(Y76=1,0,ROUND(U76*M76,0))))</f>
        <v>0</v>
      </c>
      <c r="AO76" s="5"/>
      <c r="AP76" s="6">
        <f>Y76-AN76</f>
        <v>0</v>
      </c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46"/>
      <c r="BD76" s="5"/>
      <c r="BE76" s="5"/>
      <c r="BF76" s="5"/>
      <c r="BG76" s="7">
        <f>IF(T76="",0,$O$1-T76)</f>
        <v>0</v>
      </c>
      <c r="BH76" s="5"/>
      <c r="BI76" s="6">
        <f>U76-AP76</f>
        <v>0</v>
      </c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</row>
    <row r="77" spans="1:75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 t="e">
        <f>VLOOKUP(L77,'[3]償却率（定額法）'!$B$6:$C$104,2)</f>
        <v>#N/A</v>
      </c>
      <c r="N77" s="49"/>
      <c r="O77" s="49"/>
      <c r="P77" s="11">
        <f>IF(O77="",N77,O77)</f>
        <v>0</v>
      </c>
      <c r="Q77" s="7">
        <f>YEAR(P77)</f>
        <v>1900</v>
      </c>
      <c r="R77" s="7">
        <f>MONTH(P77)</f>
        <v>1</v>
      </c>
      <c r="S77" s="7">
        <f>DAY(N77)</f>
        <v>0</v>
      </c>
      <c r="T77" s="5" t="str">
        <f>IF(Q77=1900,"",IF(R77&lt;4,Q77-1,Q77))</f>
        <v/>
      </c>
      <c r="U77" s="8"/>
      <c r="V77" s="48">
        <v>1</v>
      </c>
      <c r="W77" s="5"/>
      <c r="X77" s="10">
        <f>IF(BG77=0,0,IF(BG77&gt;L77,U77-1,ROUND((U77*M77)*(BG77-1),0)))</f>
        <v>0</v>
      </c>
      <c r="Y77" s="10">
        <f>U77-X77</f>
        <v>0</v>
      </c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47">
        <f>IF(BG77=0,0,IF(BG77=L77,Y77-1,IF(Y77=1,0,ROUND(U77*M77,0))))</f>
        <v>0</v>
      </c>
      <c r="AO77" s="5"/>
      <c r="AP77" s="6">
        <f>Y77-AN77</f>
        <v>0</v>
      </c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46"/>
      <c r="BD77" s="5"/>
      <c r="BE77" s="5"/>
      <c r="BF77" s="5"/>
      <c r="BG77" s="7">
        <f>IF(T77="",0,$O$1-T77)</f>
        <v>0</v>
      </c>
      <c r="BH77" s="5"/>
      <c r="BI77" s="6">
        <f>U77-AP77</f>
        <v>0</v>
      </c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</row>
    <row r="78" spans="1:75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 t="e">
        <f>VLOOKUP(L78,'[3]償却率（定額法）'!$B$6:$C$104,2)</f>
        <v>#N/A</v>
      </c>
      <c r="N78" s="49"/>
      <c r="O78" s="49"/>
      <c r="P78" s="11">
        <f>IF(O78="",N78,O78)</f>
        <v>0</v>
      </c>
      <c r="Q78" s="7">
        <f>YEAR(P78)</f>
        <v>1900</v>
      </c>
      <c r="R78" s="7">
        <f>MONTH(P78)</f>
        <v>1</v>
      </c>
      <c r="S78" s="7">
        <f>DAY(N78)</f>
        <v>0</v>
      </c>
      <c r="T78" s="5" t="str">
        <f>IF(Q78=1900,"",IF(R78&lt;4,Q78-1,Q78))</f>
        <v/>
      </c>
      <c r="U78" s="8"/>
      <c r="V78" s="48">
        <v>1</v>
      </c>
      <c r="W78" s="5"/>
      <c r="X78" s="10">
        <f>IF(BG78=0,0,IF(BG78&gt;L78,U78-1,ROUND((U78*M78)*(BG78-1),0)))</f>
        <v>0</v>
      </c>
      <c r="Y78" s="10">
        <f>U78-X78</f>
        <v>0</v>
      </c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47">
        <f>IF(BG78=0,0,IF(BG78=L78,Y78-1,IF(Y78=1,0,ROUND(U78*M78,0))))</f>
        <v>0</v>
      </c>
      <c r="AO78" s="5"/>
      <c r="AP78" s="6">
        <f>Y78-AN78</f>
        <v>0</v>
      </c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46"/>
      <c r="BD78" s="5"/>
      <c r="BE78" s="5"/>
      <c r="BF78" s="5"/>
      <c r="BG78" s="7">
        <f>IF(T78="",0,$O$1-T78)</f>
        <v>0</v>
      </c>
      <c r="BH78" s="5"/>
      <c r="BI78" s="6">
        <f>U78-AP78</f>
        <v>0</v>
      </c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</row>
    <row r="79" spans="1:75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 t="e">
        <f>VLOOKUP(L79,'[3]償却率（定額法）'!$B$6:$C$104,2)</f>
        <v>#N/A</v>
      </c>
      <c r="N79" s="49"/>
      <c r="O79" s="49"/>
      <c r="P79" s="11">
        <f>IF(O79="",N79,O79)</f>
        <v>0</v>
      </c>
      <c r="Q79" s="7">
        <f>YEAR(P79)</f>
        <v>1900</v>
      </c>
      <c r="R79" s="7">
        <f>MONTH(P79)</f>
        <v>1</v>
      </c>
      <c r="S79" s="7">
        <f>DAY(N79)</f>
        <v>0</v>
      </c>
      <c r="T79" s="5" t="str">
        <f>IF(Q79=1900,"",IF(R79&lt;4,Q79-1,Q79))</f>
        <v/>
      </c>
      <c r="U79" s="8"/>
      <c r="V79" s="48">
        <v>1</v>
      </c>
      <c r="W79" s="5"/>
      <c r="X79" s="10">
        <f>IF(BG79=0,0,IF(BG79&gt;L79,U79-1,ROUND((U79*M79)*(BG79-1),0)))</f>
        <v>0</v>
      </c>
      <c r="Y79" s="10">
        <f>U79-X79</f>
        <v>0</v>
      </c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47">
        <f>IF(BG79=0,0,IF(BG79=L79,Y79-1,IF(Y79=1,0,ROUND(U79*M79,0))))</f>
        <v>0</v>
      </c>
      <c r="AO79" s="5"/>
      <c r="AP79" s="6">
        <f>Y79-AN79</f>
        <v>0</v>
      </c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46"/>
      <c r="BD79" s="5"/>
      <c r="BE79" s="5"/>
      <c r="BF79" s="5"/>
      <c r="BG79" s="7">
        <f>IF(T79="",0,$O$1-T79)</f>
        <v>0</v>
      </c>
      <c r="BH79" s="5"/>
      <c r="BI79" s="6">
        <f>U79-AP79</f>
        <v>0</v>
      </c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</row>
    <row r="80" spans="1:75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 t="e">
        <f>VLOOKUP(L80,'[3]償却率（定額法）'!$B$6:$C$104,2)</f>
        <v>#N/A</v>
      </c>
      <c r="N80" s="49"/>
      <c r="O80" s="49"/>
      <c r="P80" s="11">
        <f>IF(O80="",N80,O80)</f>
        <v>0</v>
      </c>
      <c r="Q80" s="7">
        <f>YEAR(P80)</f>
        <v>1900</v>
      </c>
      <c r="R80" s="7">
        <f>MONTH(P80)</f>
        <v>1</v>
      </c>
      <c r="S80" s="7">
        <f>DAY(N80)</f>
        <v>0</v>
      </c>
      <c r="T80" s="5" t="str">
        <f>IF(Q80=1900,"",IF(R80&lt;4,Q80-1,Q80))</f>
        <v/>
      </c>
      <c r="U80" s="8"/>
      <c r="V80" s="48">
        <v>1</v>
      </c>
      <c r="W80" s="5"/>
      <c r="X80" s="10">
        <f>IF(BG80=0,0,IF(BG80&gt;L80,U80-1,ROUND((U80*M80)*(BG80-1),0)))</f>
        <v>0</v>
      </c>
      <c r="Y80" s="10">
        <f>U80-X80</f>
        <v>0</v>
      </c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47">
        <f>IF(BG80=0,0,IF(BG80=L80,Y80-1,IF(Y80=1,0,ROUND(U80*M80,0))))</f>
        <v>0</v>
      </c>
      <c r="AO80" s="5"/>
      <c r="AP80" s="6">
        <f>Y80-AN80</f>
        <v>0</v>
      </c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46"/>
      <c r="BD80" s="5"/>
      <c r="BE80" s="5"/>
      <c r="BF80" s="5"/>
      <c r="BG80" s="7">
        <f>IF(T80="",0,$O$1-T80)</f>
        <v>0</v>
      </c>
      <c r="BH80" s="5"/>
      <c r="BI80" s="6">
        <f>U80-AP80</f>
        <v>0</v>
      </c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</row>
    <row r="81" spans="1:75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 t="e">
        <f>VLOOKUP(L81,'[3]償却率（定額法）'!$B$6:$C$104,2)</f>
        <v>#N/A</v>
      </c>
      <c r="N81" s="49"/>
      <c r="O81" s="49"/>
      <c r="P81" s="11">
        <f>IF(O81="",N81,O81)</f>
        <v>0</v>
      </c>
      <c r="Q81" s="7">
        <f>YEAR(P81)</f>
        <v>1900</v>
      </c>
      <c r="R81" s="7">
        <f>MONTH(P81)</f>
        <v>1</v>
      </c>
      <c r="S81" s="7">
        <f>DAY(N81)</f>
        <v>0</v>
      </c>
      <c r="T81" s="5" t="str">
        <f>IF(Q81=1900,"",IF(R81&lt;4,Q81-1,Q81))</f>
        <v/>
      </c>
      <c r="U81" s="8"/>
      <c r="V81" s="48">
        <v>1</v>
      </c>
      <c r="W81" s="5"/>
      <c r="X81" s="10">
        <f>IF(BG81=0,0,IF(BG81&gt;L81,U81-1,ROUND((U81*M81)*(BG81-1),0)))</f>
        <v>0</v>
      </c>
      <c r="Y81" s="10">
        <f>U81-X81</f>
        <v>0</v>
      </c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47">
        <f>IF(BG81=0,0,IF(BG81=L81,Y81-1,IF(Y81=1,0,ROUND(U81*M81,0))))</f>
        <v>0</v>
      </c>
      <c r="AO81" s="5"/>
      <c r="AP81" s="6">
        <f>Y81-AN81</f>
        <v>0</v>
      </c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46"/>
      <c r="BD81" s="5"/>
      <c r="BE81" s="5"/>
      <c r="BF81" s="5"/>
      <c r="BG81" s="7">
        <f>IF(T81="",0,$O$1-T81)</f>
        <v>0</v>
      </c>
      <c r="BH81" s="5"/>
      <c r="BI81" s="6">
        <f>U81-AP81</f>
        <v>0</v>
      </c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</row>
    <row r="82" spans="1:75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 t="e">
        <f>VLOOKUP(L82,'[3]償却率（定額法）'!$B$6:$C$104,2)</f>
        <v>#N/A</v>
      </c>
      <c r="N82" s="49"/>
      <c r="O82" s="49"/>
      <c r="P82" s="11">
        <f>IF(O82="",N82,O82)</f>
        <v>0</v>
      </c>
      <c r="Q82" s="7">
        <f>YEAR(P82)</f>
        <v>1900</v>
      </c>
      <c r="R82" s="7">
        <f>MONTH(P82)</f>
        <v>1</v>
      </c>
      <c r="S82" s="7">
        <f>DAY(N82)</f>
        <v>0</v>
      </c>
      <c r="T82" s="5" t="str">
        <f>IF(Q82=1900,"",IF(R82&lt;4,Q82-1,Q82))</f>
        <v/>
      </c>
      <c r="U82" s="8"/>
      <c r="V82" s="48">
        <v>1</v>
      </c>
      <c r="W82" s="5"/>
      <c r="X82" s="10">
        <f>IF(BG82=0,0,IF(BG82&gt;L82,U82-1,ROUND((U82*M82)*(BG82-1),0)))</f>
        <v>0</v>
      </c>
      <c r="Y82" s="10">
        <f>U82-X82</f>
        <v>0</v>
      </c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47">
        <f>IF(BG82=0,0,IF(BG82=L82,Y82-1,IF(Y82=1,0,ROUND(U82*M82,0))))</f>
        <v>0</v>
      </c>
      <c r="AO82" s="5"/>
      <c r="AP82" s="6">
        <f>Y82-AN82</f>
        <v>0</v>
      </c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46"/>
      <c r="BD82" s="5"/>
      <c r="BE82" s="5"/>
      <c r="BF82" s="5"/>
      <c r="BG82" s="7">
        <f>IF(T82="",0,$O$1-T82)</f>
        <v>0</v>
      </c>
      <c r="BH82" s="5"/>
      <c r="BI82" s="6">
        <f>U82-AP82</f>
        <v>0</v>
      </c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</row>
    <row r="83" spans="1:75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 t="e">
        <f>VLOOKUP(L83,'[3]償却率（定額法）'!$B$6:$C$104,2)</f>
        <v>#N/A</v>
      </c>
      <c r="N83" s="49"/>
      <c r="O83" s="49"/>
      <c r="P83" s="11">
        <f>IF(O83="",N83,O83)</f>
        <v>0</v>
      </c>
      <c r="Q83" s="7">
        <f>YEAR(P83)</f>
        <v>1900</v>
      </c>
      <c r="R83" s="7">
        <f>MONTH(P83)</f>
        <v>1</v>
      </c>
      <c r="S83" s="7">
        <f>DAY(N83)</f>
        <v>0</v>
      </c>
      <c r="T83" s="5" t="str">
        <f>IF(Q83=1900,"",IF(R83&lt;4,Q83-1,Q83))</f>
        <v/>
      </c>
      <c r="U83" s="8"/>
      <c r="V83" s="48">
        <v>1</v>
      </c>
      <c r="W83" s="5"/>
      <c r="X83" s="10">
        <f>IF(BG83=0,0,IF(BG83&gt;L83,U83-1,ROUND((U83*M83)*(BG83-1),0)))</f>
        <v>0</v>
      </c>
      <c r="Y83" s="10">
        <f>U83-X83</f>
        <v>0</v>
      </c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47">
        <f>IF(BG83=0,0,IF(BG83=L83,Y83-1,IF(Y83=1,0,ROUND(U83*M83,0))))</f>
        <v>0</v>
      </c>
      <c r="AO83" s="5"/>
      <c r="AP83" s="6">
        <f>Y83-AN83</f>
        <v>0</v>
      </c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46"/>
      <c r="BD83" s="5"/>
      <c r="BE83" s="5"/>
      <c r="BF83" s="5"/>
      <c r="BG83" s="7">
        <f>IF(T83="",0,$O$1-T83)</f>
        <v>0</v>
      </c>
      <c r="BH83" s="5"/>
      <c r="BI83" s="6">
        <f>U83-AP83</f>
        <v>0</v>
      </c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</row>
    <row r="84" spans="1:75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 t="e">
        <f>VLOOKUP(L84,'[3]償却率（定額法）'!$B$6:$C$104,2)</f>
        <v>#N/A</v>
      </c>
      <c r="N84" s="49"/>
      <c r="O84" s="49"/>
      <c r="P84" s="11">
        <f>IF(O84="",N84,O84)</f>
        <v>0</v>
      </c>
      <c r="Q84" s="7">
        <f>YEAR(P84)</f>
        <v>1900</v>
      </c>
      <c r="R84" s="7">
        <f>MONTH(P84)</f>
        <v>1</v>
      </c>
      <c r="S84" s="7">
        <f>DAY(N84)</f>
        <v>0</v>
      </c>
      <c r="T84" s="5" t="str">
        <f>IF(Q84=1900,"",IF(R84&lt;4,Q84-1,Q84))</f>
        <v/>
      </c>
      <c r="U84" s="8"/>
      <c r="V84" s="48">
        <v>1</v>
      </c>
      <c r="W84" s="5"/>
      <c r="X84" s="10">
        <f>IF(BG84=0,0,IF(BG84&gt;L84,U84-1,ROUND((U84*M84)*(BG84-1),0)))</f>
        <v>0</v>
      </c>
      <c r="Y84" s="10">
        <f>U84-X84</f>
        <v>0</v>
      </c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47">
        <f>IF(BG84=0,0,IF(BG84=L84,Y84-1,IF(Y84=1,0,ROUND(U84*M84,0))))</f>
        <v>0</v>
      </c>
      <c r="AO84" s="5"/>
      <c r="AP84" s="6">
        <f>Y84-AN84</f>
        <v>0</v>
      </c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46"/>
      <c r="BD84" s="5"/>
      <c r="BE84" s="5"/>
      <c r="BF84" s="5"/>
      <c r="BG84" s="7">
        <f>IF(T84="",0,$O$1-T84)</f>
        <v>0</v>
      </c>
      <c r="BH84" s="5"/>
      <c r="BI84" s="6">
        <f>U84-AP84</f>
        <v>0</v>
      </c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</row>
    <row r="85" spans="1:75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 t="e">
        <f>VLOOKUP(L85,'[3]償却率（定額法）'!$B$6:$C$104,2)</f>
        <v>#N/A</v>
      </c>
      <c r="N85" s="49"/>
      <c r="O85" s="49"/>
      <c r="P85" s="11">
        <f>IF(O85="",N85,O85)</f>
        <v>0</v>
      </c>
      <c r="Q85" s="7">
        <f>YEAR(P85)</f>
        <v>1900</v>
      </c>
      <c r="R85" s="7">
        <f>MONTH(P85)</f>
        <v>1</v>
      </c>
      <c r="S85" s="7">
        <f>DAY(N85)</f>
        <v>0</v>
      </c>
      <c r="T85" s="5" t="str">
        <f>IF(Q85=1900,"",IF(R85&lt;4,Q85-1,Q85))</f>
        <v/>
      </c>
      <c r="U85" s="8"/>
      <c r="V85" s="48">
        <v>1</v>
      </c>
      <c r="W85" s="5"/>
      <c r="X85" s="10">
        <f>IF(BG85=0,0,IF(BG85&gt;L85,U85-1,ROUND((U85*M85)*(BG85-1),0)))</f>
        <v>0</v>
      </c>
      <c r="Y85" s="10">
        <f>U85-X85</f>
        <v>0</v>
      </c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47">
        <f>IF(BG85=0,0,IF(BG85=L85,Y85-1,IF(Y85=1,0,ROUND(U85*M85,0))))</f>
        <v>0</v>
      </c>
      <c r="AO85" s="5"/>
      <c r="AP85" s="6">
        <f>Y85-AN85</f>
        <v>0</v>
      </c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46"/>
      <c r="BD85" s="5"/>
      <c r="BE85" s="5"/>
      <c r="BF85" s="5"/>
      <c r="BG85" s="7">
        <f>IF(T85="",0,$O$1-T85)</f>
        <v>0</v>
      </c>
      <c r="BH85" s="5"/>
      <c r="BI85" s="6">
        <f>U85-AP85</f>
        <v>0</v>
      </c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</row>
    <row r="86" spans="1:75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 t="e">
        <f>VLOOKUP(L86,'[3]償却率（定額法）'!$B$6:$C$104,2)</f>
        <v>#N/A</v>
      </c>
      <c r="N86" s="49"/>
      <c r="O86" s="49"/>
      <c r="P86" s="11">
        <f>IF(O86="",N86,O86)</f>
        <v>0</v>
      </c>
      <c r="Q86" s="7">
        <f>YEAR(P86)</f>
        <v>1900</v>
      </c>
      <c r="R86" s="7">
        <f>MONTH(P86)</f>
        <v>1</v>
      </c>
      <c r="S86" s="7">
        <f>DAY(N86)</f>
        <v>0</v>
      </c>
      <c r="T86" s="5" t="str">
        <f>IF(Q86=1900,"",IF(R86&lt;4,Q86-1,Q86))</f>
        <v/>
      </c>
      <c r="U86" s="8"/>
      <c r="V86" s="48">
        <v>1</v>
      </c>
      <c r="W86" s="5"/>
      <c r="X86" s="10">
        <f>IF(BG86=0,0,IF(BG86&gt;L86,U86-1,ROUND((U86*M86)*(BG86-1),0)))</f>
        <v>0</v>
      </c>
      <c r="Y86" s="10">
        <f>U86-X86</f>
        <v>0</v>
      </c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47">
        <f>IF(BG86=0,0,IF(BG86=L86,Y86-1,IF(Y86=1,0,ROUND(U86*M86,0))))</f>
        <v>0</v>
      </c>
      <c r="AO86" s="5"/>
      <c r="AP86" s="6">
        <f>Y86-AN86</f>
        <v>0</v>
      </c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46"/>
      <c r="BD86" s="5"/>
      <c r="BE86" s="5"/>
      <c r="BF86" s="5"/>
      <c r="BG86" s="7">
        <f>IF(T86="",0,$O$1-T86)</f>
        <v>0</v>
      </c>
      <c r="BH86" s="5"/>
      <c r="BI86" s="6">
        <f>U86-AP86</f>
        <v>0</v>
      </c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</row>
    <row r="87" spans="1:75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 t="e">
        <f>VLOOKUP(L87,'[3]償却率（定額法）'!$B$6:$C$104,2)</f>
        <v>#N/A</v>
      </c>
      <c r="N87" s="49"/>
      <c r="O87" s="49"/>
      <c r="P87" s="11">
        <f>IF(O87="",N87,O87)</f>
        <v>0</v>
      </c>
      <c r="Q87" s="7">
        <f>YEAR(P87)</f>
        <v>1900</v>
      </c>
      <c r="R87" s="7">
        <f>MONTH(P87)</f>
        <v>1</v>
      </c>
      <c r="S87" s="7">
        <f>DAY(N87)</f>
        <v>0</v>
      </c>
      <c r="T87" s="5" t="str">
        <f>IF(Q87=1900,"",IF(R87&lt;4,Q87-1,Q87))</f>
        <v/>
      </c>
      <c r="U87" s="8"/>
      <c r="V87" s="48">
        <v>1</v>
      </c>
      <c r="W87" s="5"/>
      <c r="X87" s="10">
        <f>IF(BG87=0,0,IF(BG87&gt;L87,U87-1,ROUND((U87*M87)*(BG87-1),0)))</f>
        <v>0</v>
      </c>
      <c r="Y87" s="10">
        <f>U87-X87</f>
        <v>0</v>
      </c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47">
        <f>IF(BG87=0,0,IF(BG87=L87,Y87-1,IF(Y87=1,0,ROUND(U87*M87,0))))</f>
        <v>0</v>
      </c>
      <c r="AO87" s="5"/>
      <c r="AP87" s="6">
        <f>Y87-AN87</f>
        <v>0</v>
      </c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46"/>
      <c r="BD87" s="5"/>
      <c r="BE87" s="5"/>
      <c r="BF87" s="5"/>
      <c r="BG87" s="7">
        <f>IF(T87="",0,$O$1-T87)</f>
        <v>0</v>
      </c>
      <c r="BH87" s="5"/>
      <c r="BI87" s="6">
        <f>U87-AP87</f>
        <v>0</v>
      </c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</row>
    <row r="88" spans="1:75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 t="e">
        <f>VLOOKUP(L88,'[3]償却率（定額法）'!$B$6:$C$104,2)</f>
        <v>#N/A</v>
      </c>
      <c r="N88" s="49"/>
      <c r="O88" s="49"/>
      <c r="P88" s="11">
        <f>IF(O88="",N88,O88)</f>
        <v>0</v>
      </c>
      <c r="Q88" s="7">
        <f>YEAR(P88)</f>
        <v>1900</v>
      </c>
      <c r="R88" s="7">
        <f>MONTH(P88)</f>
        <v>1</v>
      </c>
      <c r="S88" s="7">
        <f>DAY(N88)</f>
        <v>0</v>
      </c>
      <c r="T88" s="5" t="str">
        <f>IF(Q88=1900,"",IF(R88&lt;4,Q88-1,Q88))</f>
        <v/>
      </c>
      <c r="U88" s="8"/>
      <c r="V88" s="48">
        <v>1</v>
      </c>
      <c r="W88" s="5"/>
      <c r="X88" s="10">
        <f>IF(BG88=0,0,IF(BG88&gt;L88,U88-1,ROUND((U88*M88)*(BG88-1),0)))</f>
        <v>0</v>
      </c>
      <c r="Y88" s="10">
        <f>U88-X88</f>
        <v>0</v>
      </c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47">
        <f>IF(BG88=0,0,IF(BG88=L88,Y88-1,IF(Y88=1,0,ROUND(U88*M88,0))))</f>
        <v>0</v>
      </c>
      <c r="AO88" s="5"/>
      <c r="AP88" s="6">
        <f>Y88-AN88</f>
        <v>0</v>
      </c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46"/>
      <c r="BD88" s="5"/>
      <c r="BE88" s="5"/>
      <c r="BF88" s="5"/>
      <c r="BG88" s="7">
        <f>IF(T88="",0,$O$1-T88)</f>
        <v>0</v>
      </c>
      <c r="BH88" s="5"/>
      <c r="BI88" s="6">
        <f>U88-AP88</f>
        <v>0</v>
      </c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</row>
    <row r="89" spans="1:75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 t="e">
        <f>VLOOKUP(L89,'[3]償却率（定額法）'!$B$6:$C$104,2)</f>
        <v>#N/A</v>
      </c>
      <c r="N89" s="49"/>
      <c r="O89" s="49"/>
      <c r="P89" s="11">
        <f>IF(O89="",N89,O89)</f>
        <v>0</v>
      </c>
      <c r="Q89" s="7">
        <f>YEAR(P89)</f>
        <v>1900</v>
      </c>
      <c r="R89" s="7">
        <f>MONTH(P89)</f>
        <v>1</v>
      </c>
      <c r="S89" s="7">
        <f>DAY(N89)</f>
        <v>0</v>
      </c>
      <c r="T89" s="5" t="str">
        <f>IF(Q89=1900,"",IF(R89&lt;4,Q89-1,Q89))</f>
        <v/>
      </c>
      <c r="U89" s="8"/>
      <c r="V89" s="48">
        <v>1</v>
      </c>
      <c r="W89" s="5"/>
      <c r="X89" s="10">
        <f>IF(BG89=0,0,IF(BG89&gt;L89,U89-1,ROUND((U89*M89)*(BG89-1),0)))</f>
        <v>0</v>
      </c>
      <c r="Y89" s="10">
        <f>U89-X89</f>
        <v>0</v>
      </c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47">
        <f>IF(BG89=0,0,IF(BG89=L89,Y89-1,IF(Y89=1,0,ROUND(U89*M89,0))))</f>
        <v>0</v>
      </c>
      <c r="AO89" s="5"/>
      <c r="AP89" s="6">
        <f>Y89-AN89</f>
        <v>0</v>
      </c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46"/>
      <c r="BD89" s="5"/>
      <c r="BE89" s="5"/>
      <c r="BF89" s="5"/>
      <c r="BG89" s="7">
        <f>IF(T89="",0,$O$1-T89)</f>
        <v>0</v>
      </c>
      <c r="BH89" s="5"/>
      <c r="BI89" s="6">
        <f>U89-AP89</f>
        <v>0</v>
      </c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</row>
    <row r="90" spans="1:75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 t="e">
        <f>VLOOKUP(L90,'[3]償却率（定額法）'!$B$6:$C$104,2)</f>
        <v>#N/A</v>
      </c>
      <c r="N90" s="49"/>
      <c r="O90" s="49"/>
      <c r="P90" s="11">
        <f>IF(O90="",N90,O90)</f>
        <v>0</v>
      </c>
      <c r="Q90" s="7">
        <f>YEAR(P90)</f>
        <v>1900</v>
      </c>
      <c r="R90" s="7">
        <f>MONTH(P90)</f>
        <v>1</v>
      </c>
      <c r="S90" s="7">
        <f>DAY(N90)</f>
        <v>0</v>
      </c>
      <c r="T90" s="5" t="str">
        <f>IF(Q90=1900,"",IF(R90&lt;4,Q90-1,Q90))</f>
        <v/>
      </c>
      <c r="U90" s="8"/>
      <c r="V90" s="48">
        <v>1</v>
      </c>
      <c r="W90" s="5"/>
      <c r="X90" s="10">
        <f>IF(BG90=0,0,IF(BG90&gt;L90,U90-1,ROUND((U90*M90)*(BG90-1),0)))</f>
        <v>0</v>
      </c>
      <c r="Y90" s="10">
        <f>U90-X90</f>
        <v>0</v>
      </c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47">
        <f>IF(BG90=0,0,IF(BG90=L90,Y90-1,IF(Y90=1,0,ROUND(U90*M90,0))))</f>
        <v>0</v>
      </c>
      <c r="AO90" s="5"/>
      <c r="AP90" s="6">
        <f>Y90-AN90</f>
        <v>0</v>
      </c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46"/>
      <c r="BD90" s="5"/>
      <c r="BE90" s="5"/>
      <c r="BF90" s="5"/>
      <c r="BG90" s="7">
        <f>IF(T90="",0,$O$1-T90)</f>
        <v>0</v>
      </c>
      <c r="BH90" s="5"/>
      <c r="BI90" s="6">
        <f>U90-AP90</f>
        <v>0</v>
      </c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</row>
    <row r="91" spans="1:75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 t="e">
        <f>VLOOKUP(L91,'[3]償却率（定額法）'!$B$6:$C$104,2)</f>
        <v>#N/A</v>
      </c>
      <c r="N91" s="49"/>
      <c r="O91" s="49"/>
      <c r="P91" s="11">
        <f>IF(O91="",N91,O91)</f>
        <v>0</v>
      </c>
      <c r="Q91" s="7">
        <f>YEAR(P91)</f>
        <v>1900</v>
      </c>
      <c r="R91" s="7">
        <f>MONTH(P91)</f>
        <v>1</v>
      </c>
      <c r="S91" s="7">
        <f>DAY(N91)</f>
        <v>0</v>
      </c>
      <c r="T91" s="5" t="str">
        <f>IF(Q91=1900,"",IF(R91&lt;4,Q91-1,Q91))</f>
        <v/>
      </c>
      <c r="U91" s="8"/>
      <c r="V91" s="48">
        <v>1</v>
      </c>
      <c r="W91" s="5"/>
      <c r="X91" s="10">
        <f>IF(BG91=0,0,IF(BG91&gt;L91,U91-1,ROUND((U91*M91)*(BG91-1),0)))</f>
        <v>0</v>
      </c>
      <c r="Y91" s="10">
        <f>U91-X91</f>
        <v>0</v>
      </c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47">
        <f>IF(BG91=0,0,IF(BG91=L91,Y91-1,IF(Y91=1,0,ROUND(U91*M91,0))))</f>
        <v>0</v>
      </c>
      <c r="AO91" s="5"/>
      <c r="AP91" s="6">
        <f>Y91-AN91</f>
        <v>0</v>
      </c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46"/>
      <c r="BD91" s="5"/>
      <c r="BE91" s="5"/>
      <c r="BF91" s="5"/>
      <c r="BG91" s="7">
        <f>IF(T91="",0,$O$1-T91)</f>
        <v>0</v>
      </c>
      <c r="BH91" s="5"/>
      <c r="BI91" s="6">
        <f>U91-AP91</f>
        <v>0</v>
      </c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</row>
    <row r="92" spans="1:75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 t="e">
        <f>VLOOKUP(L92,'[3]償却率（定額法）'!$B$6:$C$104,2)</f>
        <v>#N/A</v>
      </c>
      <c r="N92" s="49"/>
      <c r="O92" s="49"/>
      <c r="P92" s="11">
        <f>IF(O92="",N92,O92)</f>
        <v>0</v>
      </c>
      <c r="Q92" s="7">
        <f>YEAR(P92)</f>
        <v>1900</v>
      </c>
      <c r="R92" s="7">
        <f>MONTH(P92)</f>
        <v>1</v>
      </c>
      <c r="S92" s="7">
        <f>DAY(N92)</f>
        <v>0</v>
      </c>
      <c r="T92" s="5" t="str">
        <f>IF(Q92=1900,"",IF(R92&lt;4,Q92-1,Q92))</f>
        <v/>
      </c>
      <c r="U92" s="8"/>
      <c r="V92" s="48">
        <v>1</v>
      </c>
      <c r="W92" s="5"/>
      <c r="X92" s="10">
        <f>IF(BG92=0,0,IF(BG92&gt;L92,U92-1,ROUND((U92*M92)*(BG92-1),0)))</f>
        <v>0</v>
      </c>
      <c r="Y92" s="10">
        <f>U92-X92</f>
        <v>0</v>
      </c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47">
        <f>IF(BG92=0,0,IF(BG92=L92,Y92-1,IF(Y92=1,0,ROUND(U92*M92,0))))</f>
        <v>0</v>
      </c>
      <c r="AO92" s="5"/>
      <c r="AP92" s="6">
        <f>Y92-AN92</f>
        <v>0</v>
      </c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46"/>
      <c r="BD92" s="5"/>
      <c r="BE92" s="5"/>
      <c r="BF92" s="5"/>
      <c r="BG92" s="7">
        <f>IF(T92="",0,$O$1-T92)</f>
        <v>0</v>
      </c>
      <c r="BH92" s="5"/>
      <c r="BI92" s="6">
        <f>U92-AP92</f>
        <v>0</v>
      </c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</row>
    <row r="93" spans="1:75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 t="e">
        <f>VLOOKUP(L93,'[3]償却率（定額法）'!$B$6:$C$104,2)</f>
        <v>#N/A</v>
      </c>
      <c r="N93" s="49"/>
      <c r="O93" s="49"/>
      <c r="P93" s="11">
        <f>IF(O93="",N93,O93)</f>
        <v>0</v>
      </c>
      <c r="Q93" s="7">
        <f>YEAR(P93)</f>
        <v>1900</v>
      </c>
      <c r="R93" s="7">
        <f>MONTH(P93)</f>
        <v>1</v>
      </c>
      <c r="S93" s="7">
        <f>DAY(N93)</f>
        <v>0</v>
      </c>
      <c r="T93" s="5" t="str">
        <f>IF(Q93=1900,"",IF(R93&lt;4,Q93-1,Q93))</f>
        <v/>
      </c>
      <c r="U93" s="8"/>
      <c r="V93" s="48">
        <v>1</v>
      </c>
      <c r="W93" s="5"/>
      <c r="X93" s="10">
        <f>IF(BG93=0,0,IF(BG93&gt;L93,U93-1,ROUND((U93*M93)*(BG93-1),0)))</f>
        <v>0</v>
      </c>
      <c r="Y93" s="10">
        <f>U93-X93</f>
        <v>0</v>
      </c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47">
        <f>IF(BG93=0,0,IF(BG93=L93,Y93-1,IF(Y93=1,0,ROUND(U93*M93,0))))</f>
        <v>0</v>
      </c>
      <c r="AO93" s="5"/>
      <c r="AP93" s="6">
        <f>Y93-AN93</f>
        <v>0</v>
      </c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46"/>
      <c r="BD93" s="5"/>
      <c r="BE93" s="5"/>
      <c r="BF93" s="5"/>
      <c r="BG93" s="7">
        <f>IF(T93="",0,$O$1-T93)</f>
        <v>0</v>
      </c>
      <c r="BH93" s="5"/>
      <c r="BI93" s="6">
        <f>U93-AP93</f>
        <v>0</v>
      </c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</row>
    <row r="94" spans="1:75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 t="e">
        <f>VLOOKUP(L94,'[3]償却率（定額法）'!$B$6:$C$104,2)</f>
        <v>#N/A</v>
      </c>
      <c r="N94" s="49"/>
      <c r="O94" s="49"/>
      <c r="P94" s="11">
        <f>IF(O94="",N94,O94)</f>
        <v>0</v>
      </c>
      <c r="Q94" s="7">
        <f>YEAR(P94)</f>
        <v>1900</v>
      </c>
      <c r="R94" s="7">
        <f>MONTH(P94)</f>
        <v>1</v>
      </c>
      <c r="S94" s="7">
        <f>DAY(N94)</f>
        <v>0</v>
      </c>
      <c r="T94" s="5" t="str">
        <f>IF(Q94=1900,"",IF(R94&lt;4,Q94-1,Q94))</f>
        <v/>
      </c>
      <c r="U94" s="8"/>
      <c r="V94" s="48">
        <v>1</v>
      </c>
      <c r="W94" s="5"/>
      <c r="X94" s="10">
        <f>IF(BG94=0,0,IF(BG94&gt;L94,U94-1,ROUND((U94*M94)*(BG94-1),0)))</f>
        <v>0</v>
      </c>
      <c r="Y94" s="10">
        <f>U94-X94</f>
        <v>0</v>
      </c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47">
        <f>IF(BG94=0,0,IF(BG94=L94,Y94-1,IF(Y94=1,0,ROUND(U94*M94,0))))</f>
        <v>0</v>
      </c>
      <c r="AO94" s="5"/>
      <c r="AP94" s="6">
        <f>Y94-AN94</f>
        <v>0</v>
      </c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46"/>
      <c r="BD94" s="5"/>
      <c r="BE94" s="5"/>
      <c r="BF94" s="5"/>
      <c r="BG94" s="7">
        <f>IF(T94="",0,$O$1-T94)</f>
        <v>0</v>
      </c>
      <c r="BH94" s="5"/>
      <c r="BI94" s="6">
        <f>U94-AP94</f>
        <v>0</v>
      </c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</row>
    <row r="95" spans="1:75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 t="e">
        <f>VLOOKUP(L95,'[3]償却率（定額法）'!$B$6:$C$104,2)</f>
        <v>#N/A</v>
      </c>
      <c r="N95" s="49"/>
      <c r="O95" s="49"/>
      <c r="P95" s="11">
        <f>IF(O95="",N95,O95)</f>
        <v>0</v>
      </c>
      <c r="Q95" s="7">
        <f>YEAR(P95)</f>
        <v>1900</v>
      </c>
      <c r="R95" s="7">
        <f>MONTH(P95)</f>
        <v>1</v>
      </c>
      <c r="S95" s="7">
        <f>DAY(N95)</f>
        <v>0</v>
      </c>
      <c r="T95" s="5" t="str">
        <f>IF(Q95=1900,"",IF(R95&lt;4,Q95-1,Q95))</f>
        <v/>
      </c>
      <c r="U95" s="8"/>
      <c r="V95" s="48">
        <v>1</v>
      </c>
      <c r="W95" s="5"/>
      <c r="X95" s="10">
        <f>IF(BG95=0,0,IF(BG95&gt;L95,U95-1,ROUND((U95*M95)*(BG95-1),0)))</f>
        <v>0</v>
      </c>
      <c r="Y95" s="10">
        <f>U95-X95</f>
        <v>0</v>
      </c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47">
        <f>IF(BG95=0,0,IF(BG95=L95,Y95-1,IF(Y95=1,0,ROUND(U95*M95,0))))</f>
        <v>0</v>
      </c>
      <c r="AO95" s="5"/>
      <c r="AP95" s="6">
        <f>Y95-AN95</f>
        <v>0</v>
      </c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46"/>
      <c r="BD95" s="5"/>
      <c r="BE95" s="5"/>
      <c r="BF95" s="5"/>
      <c r="BG95" s="7">
        <f>IF(T95="",0,$O$1-T95)</f>
        <v>0</v>
      </c>
      <c r="BH95" s="5"/>
      <c r="BI95" s="6">
        <f>U95-AP95</f>
        <v>0</v>
      </c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</row>
    <row r="96" spans="1:75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 t="e">
        <f>VLOOKUP(L96,'[3]償却率（定額法）'!$B$6:$C$104,2)</f>
        <v>#N/A</v>
      </c>
      <c r="N96" s="49"/>
      <c r="O96" s="49"/>
      <c r="P96" s="11">
        <f>IF(O96="",N96,O96)</f>
        <v>0</v>
      </c>
      <c r="Q96" s="7">
        <f>YEAR(P96)</f>
        <v>1900</v>
      </c>
      <c r="R96" s="7">
        <f>MONTH(P96)</f>
        <v>1</v>
      </c>
      <c r="S96" s="7">
        <f>DAY(N96)</f>
        <v>0</v>
      </c>
      <c r="T96" s="5" t="str">
        <f>IF(Q96=1900,"",IF(R96&lt;4,Q96-1,Q96))</f>
        <v/>
      </c>
      <c r="U96" s="8"/>
      <c r="V96" s="48">
        <v>1</v>
      </c>
      <c r="W96" s="5"/>
      <c r="X96" s="10">
        <f>IF(BG96=0,0,IF(BG96&gt;L96,U96-1,ROUND((U96*M96)*(BG96-1),0)))</f>
        <v>0</v>
      </c>
      <c r="Y96" s="10">
        <f>U96-X96</f>
        <v>0</v>
      </c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47">
        <f>IF(BG96=0,0,IF(BG96=L96,Y96-1,IF(Y96=1,0,ROUND(U96*M96,0))))</f>
        <v>0</v>
      </c>
      <c r="AO96" s="5"/>
      <c r="AP96" s="6">
        <f>Y96-AN96</f>
        <v>0</v>
      </c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46"/>
      <c r="BD96" s="5"/>
      <c r="BE96" s="5"/>
      <c r="BF96" s="5"/>
      <c r="BG96" s="7">
        <f>IF(T96="",0,$O$1-T96)</f>
        <v>0</v>
      </c>
      <c r="BH96" s="5"/>
      <c r="BI96" s="6">
        <f>U96-AP96</f>
        <v>0</v>
      </c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</row>
    <row r="97" spans="1:75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 t="e">
        <f>VLOOKUP(L97,'[3]償却率（定額法）'!$B$6:$C$104,2)</f>
        <v>#N/A</v>
      </c>
      <c r="N97" s="49"/>
      <c r="O97" s="49"/>
      <c r="P97" s="11">
        <f>IF(O97="",N97,O97)</f>
        <v>0</v>
      </c>
      <c r="Q97" s="7">
        <f>YEAR(P97)</f>
        <v>1900</v>
      </c>
      <c r="R97" s="7">
        <f>MONTH(P97)</f>
        <v>1</v>
      </c>
      <c r="S97" s="7">
        <f>DAY(N97)</f>
        <v>0</v>
      </c>
      <c r="T97" s="5" t="str">
        <f>IF(Q97=1900,"",IF(R97&lt;4,Q97-1,Q97))</f>
        <v/>
      </c>
      <c r="U97" s="8"/>
      <c r="V97" s="48">
        <v>1</v>
      </c>
      <c r="W97" s="5"/>
      <c r="X97" s="10">
        <f>IF(BG97=0,0,IF(BG97&gt;L97,U97-1,ROUND((U97*M97)*(BG97-1),0)))</f>
        <v>0</v>
      </c>
      <c r="Y97" s="10">
        <f>U97-X97</f>
        <v>0</v>
      </c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47">
        <f>IF(BG97=0,0,IF(BG97=L97,Y97-1,IF(Y97=1,0,ROUND(U97*M97,0))))</f>
        <v>0</v>
      </c>
      <c r="AO97" s="5"/>
      <c r="AP97" s="6">
        <f>Y97-AN97</f>
        <v>0</v>
      </c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46"/>
      <c r="BD97" s="5"/>
      <c r="BE97" s="5"/>
      <c r="BF97" s="5"/>
      <c r="BG97" s="7">
        <f>IF(T97="",0,$O$1-T97)</f>
        <v>0</v>
      </c>
      <c r="BH97" s="5"/>
      <c r="BI97" s="6">
        <f>U97-AP97</f>
        <v>0</v>
      </c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</row>
    <row r="98" spans="1:75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 t="e">
        <f>VLOOKUP(L98,'[3]償却率（定額法）'!$B$6:$C$104,2)</f>
        <v>#N/A</v>
      </c>
      <c r="N98" s="49"/>
      <c r="O98" s="49"/>
      <c r="P98" s="11">
        <f>IF(O98="",N98,O98)</f>
        <v>0</v>
      </c>
      <c r="Q98" s="7">
        <f>YEAR(P98)</f>
        <v>1900</v>
      </c>
      <c r="R98" s="7">
        <f>MONTH(P98)</f>
        <v>1</v>
      </c>
      <c r="S98" s="7">
        <f>DAY(N98)</f>
        <v>0</v>
      </c>
      <c r="T98" s="5" t="str">
        <f>IF(Q98=1900,"",IF(R98&lt;4,Q98-1,Q98))</f>
        <v/>
      </c>
      <c r="U98" s="8"/>
      <c r="V98" s="48">
        <v>1</v>
      </c>
      <c r="W98" s="5"/>
      <c r="X98" s="10">
        <f>IF(BG98=0,0,IF(BG98&gt;L98,U98-1,ROUND((U98*M98)*(BG98-1),0)))</f>
        <v>0</v>
      </c>
      <c r="Y98" s="10">
        <f>U98-X98</f>
        <v>0</v>
      </c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47">
        <f>IF(BG98=0,0,IF(BG98=L98,Y98-1,IF(Y98=1,0,ROUND(U98*M98,0))))</f>
        <v>0</v>
      </c>
      <c r="AO98" s="5"/>
      <c r="AP98" s="6">
        <f>Y98-AN98</f>
        <v>0</v>
      </c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46"/>
      <c r="BD98" s="5"/>
      <c r="BE98" s="5"/>
      <c r="BF98" s="5"/>
      <c r="BG98" s="7">
        <f>IF(T98="",0,$O$1-T98)</f>
        <v>0</v>
      </c>
      <c r="BH98" s="5"/>
      <c r="BI98" s="6">
        <f>U98-AP98</f>
        <v>0</v>
      </c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</row>
    <row r="99" spans="1:75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 t="e">
        <f>VLOOKUP(L99,'[3]償却率（定額法）'!$B$6:$C$104,2)</f>
        <v>#N/A</v>
      </c>
      <c r="N99" s="49"/>
      <c r="O99" s="49"/>
      <c r="P99" s="11">
        <f>IF(O99="",N99,O99)</f>
        <v>0</v>
      </c>
      <c r="Q99" s="7">
        <f>YEAR(P99)</f>
        <v>1900</v>
      </c>
      <c r="R99" s="7">
        <f>MONTH(P99)</f>
        <v>1</v>
      </c>
      <c r="S99" s="7">
        <f>DAY(N99)</f>
        <v>0</v>
      </c>
      <c r="T99" s="5" t="str">
        <f>IF(Q99=1900,"",IF(R99&lt;4,Q99-1,Q99))</f>
        <v/>
      </c>
      <c r="U99" s="8"/>
      <c r="V99" s="48">
        <v>1</v>
      </c>
      <c r="W99" s="5"/>
      <c r="X99" s="10">
        <f>IF(BG99=0,0,IF(BG99&gt;L99,U99-1,ROUND((U99*M99)*(BG99-1),0)))</f>
        <v>0</v>
      </c>
      <c r="Y99" s="10">
        <f>U99-X99</f>
        <v>0</v>
      </c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47">
        <f>IF(BG99=0,0,IF(BG99=L99,Y99-1,IF(Y99=1,0,ROUND(U99*M99,0))))</f>
        <v>0</v>
      </c>
      <c r="AO99" s="5"/>
      <c r="AP99" s="6">
        <f>Y99-AN99</f>
        <v>0</v>
      </c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46"/>
      <c r="BD99" s="5"/>
      <c r="BE99" s="5"/>
      <c r="BF99" s="5"/>
      <c r="BG99" s="7">
        <f>IF(T99="",0,$O$1-T99)</f>
        <v>0</v>
      </c>
      <c r="BH99" s="5"/>
      <c r="BI99" s="6">
        <f>U99-AP99</f>
        <v>0</v>
      </c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</row>
    <row r="100" spans="1:75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 t="e">
        <f>VLOOKUP(L100,'[3]償却率（定額法）'!$B$6:$C$104,2)</f>
        <v>#N/A</v>
      </c>
      <c r="N100" s="49"/>
      <c r="O100" s="49"/>
      <c r="P100" s="11">
        <f>IF(O100="",N100,O100)</f>
        <v>0</v>
      </c>
      <c r="Q100" s="7">
        <f>YEAR(P100)</f>
        <v>1900</v>
      </c>
      <c r="R100" s="7">
        <f>MONTH(P100)</f>
        <v>1</v>
      </c>
      <c r="S100" s="7">
        <f>DAY(N100)</f>
        <v>0</v>
      </c>
      <c r="T100" s="5" t="str">
        <f>IF(Q100=1900,"",IF(R100&lt;4,Q100-1,Q100))</f>
        <v/>
      </c>
      <c r="U100" s="8"/>
      <c r="V100" s="48">
        <v>1</v>
      </c>
      <c r="W100" s="5"/>
      <c r="X100" s="10">
        <f>IF(BG100=0,0,IF(BG100&gt;L100,U100-1,ROUND((U100*M100)*(BG100-1),0)))</f>
        <v>0</v>
      </c>
      <c r="Y100" s="10">
        <f>U100-X100</f>
        <v>0</v>
      </c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47">
        <f>IF(BG100=0,0,IF(BG100=L100,Y100-1,IF(Y100=1,0,ROUND(U100*M100,0))))</f>
        <v>0</v>
      </c>
      <c r="AO100" s="5"/>
      <c r="AP100" s="6">
        <f>Y100-AN100</f>
        <v>0</v>
      </c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46"/>
      <c r="BD100" s="5"/>
      <c r="BE100" s="5"/>
      <c r="BF100" s="5"/>
      <c r="BG100" s="7">
        <f>IF(T100="",0,$O$1-T100)</f>
        <v>0</v>
      </c>
      <c r="BH100" s="5"/>
      <c r="BI100" s="6">
        <f>U100-AP100</f>
        <v>0</v>
      </c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</row>
    <row r="101" spans="1:75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 t="e">
        <f>VLOOKUP(L101,'[3]償却率（定額法）'!$B$6:$C$104,2)</f>
        <v>#N/A</v>
      </c>
      <c r="N101" s="49"/>
      <c r="O101" s="49"/>
      <c r="P101" s="11">
        <f>IF(O101="",N101,O101)</f>
        <v>0</v>
      </c>
      <c r="Q101" s="7">
        <f>YEAR(P101)</f>
        <v>1900</v>
      </c>
      <c r="R101" s="7">
        <f>MONTH(P101)</f>
        <v>1</v>
      </c>
      <c r="S101" s="7">
        <f>DAY(N101)</f>
        <v>0</v>
      </c>
      <c r="T101" s="5" t="str">
        <f>IF(Q101=1900,"",IF(R101&lt;4,Q101-1,Q101))</f>
        <v/>
      </c>
      <c r="U101" s="8"/>
      <c r="V101" s="48">
        <v>1</v>
      </c>
      <c r="W101" s="5"/>
      <c r="X101" s="10">
        <f>IF(BG101=0,0,IF(BG101&gt;L101,U101-1,ROUND((U101*M101)*(BG101-1),0)))</f>
        <v>0</v>
      </c>
      <c r="Y101" s="10">
        <f>U101-X101</f>
        <v>0</v>
      </c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47">
        <f>IF(BG101=0,0,IF(BG101=L101,Y101-1,IF(Y101=1,0,ROUND(U101*M101,0))))</f>
        <v>0</v>
      </c>
      <c r="AO101" s="5"/>
      <c r="AP101" s="6">
        <f>Y101-AN101</f>
        <v>0</v>
      </c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46"/>
      <c r="BD101" s="5"/>
      <c r="BE101" s="5"/>
      <c r="BF101" s="5"/>
      <c r="BG101" s="7">
        <f>IF(T101="",0,$O$1-T101)</f>
        <v>0</v>
      </c>
      <c r="BH101" s="5"/>
      <c r="BI101" s="6">
        <f>U101-AP101</f>
        <v>0</v>
      </c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</row>
    <row r="102" spans="1:75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 t="e">
        <f>VLOOKUP(L102,'[3]償却率（定額法）'!$B$6:$C$104,2)</f>
        <v>#N/A</v>
      </c>
      <c r="N102" s="49"/>
      <c r="O102" s="49"/>
      <c r="P102" s="11">
        <f>IF(O102="",N102,O102)</f>
        <v>0</v>
      </c>
      <c r="Q102" s="7">
        <f>YEAR(P102)</f>
        <v>1900</v>
      </c>
      <c r="R102" s="7">
        <f>MONTH(P102)</f>
        <v>1</v>
      </c>
      <c r="S102" s="7">
        <f>DAY(N102)</f>
        <v>0</v>
      </c>
      <c r="T102" s="5" t="str">
        <f>IF(Q102=1900,"",IF(R102&lt;4,Q102-1,Q102))</f>
        <v/>
      </c>
      <c r="U102" s="8"/>
      <c r="V102" s="48">
        <v>1</v>
      </c>
      <c r="W102" s="5"/>
      <c r="X102" s="10">
        <f>IF(BG102=0,0,IF(BG102&gt;L102,U102-1,ROUND((U102*M102)*(BG102-1),0)))</f>
        <v>0</v>
      </c>
      <c r="Y102" s="10">
        <f>U102-X102</f>
        <v>0</v>
      </c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47">
        <f>IF(BG102=0,0,IF(BG102=L102,Y102-1,IF(Y102=1,0,ROUND(U102*M102,0))))</f>
        <v>0</v>
      </c>
      <c r="AO102" s="5"/>
      <c r="AP102" s="6">
        <f>Y102-AN102</f>
        <v>0</v>
      </c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46"/>
      <c r="BD102" s="5"/>
      <c r="BE102" s="5"/>
      <c r="BF102" s="5"/>
      <c r="BG102" s="7">
        <f>IF(T102="",0,$O$1-T102)</f>
        <v>0</v>
      </c>
      <c r="BH102" s="5"/>
      <c r="BI102" s="6">
        <f>U102-AP102</f>
        <v>0</v>
      </c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</row>
    <row r="103" spans="1:75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 t="e">
        <f>VLOOKUP(L103,'[3]償却率（定額法）'!$B$6:$C$104,2)</f>
        <v>#N/A</v>
      </c>
      <c r="N103" s="49"/>
      <c r="O103" s="49"/>
      <c r="P103" s="11">
        <f>IF(O103="",N103,O103)</f>
        <v>0</v>
      </c>
      <c r="Q103" s="7">
        <f>YEAR(P103)</f>
        <v>1900</v>
      </c>
      <c r="R103" s="7">
        <f>MONTH(P103)</f>
        <v>1</v>
      </c>
      <c r="S103" s="7">
        <f>DAY(N103)</f>
        <v>0</v>
      </c>
      <c r="T103" s="5" t="str">
        <f>IF(Q103=1900,"",IF(R103&lt;4,Q103-1,Q103))</f>
        <v/>
      </c>
      <c r="U103" s="8"/>
      <c r="V103" s="48">
        <v>1</v>
      </c>
      <c r="W103" s="5"/>
      <c r="X103" s="10">
        <f>IF(BG103=0,0,IF(BG103&gt;L103,U103-1,ROUND((U103*M103)*(BG103-1),0)))</f>
        <v>0</v>
      </c>
      <c r="Y103" s="10">
        <f>U103-X103</f>
        <v>0</v>
      </c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47">
        <f>IF(BG103=0,0,IF(BG103=L103,Y103-1,IF(Y103=1,0,ROUND(U103*M103,0))))</f>
        <v>0</v>
      </c>
      <c r="AO103" s="5"/>
      <c r="AP103" s="6">
        <f>Y103-AN103</f>
        <v>0</v>
      </c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46"/>
      <c r="BD103" s="5"/>
      <c r="BE103" s="5"/>
      <c r="BF103" s="5"/>
      <c r="BG103" s="7">
        <f>IF(T103="",0,$O$1-T103)</f>
        <v>0</v>
      </c>
      <c r="BH103" s="5"/>
      <c r="BI103" s="6">
        <f>U103-AP103</f>
        <v>0</v>
      </c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</row>
    <row r="104" spans="1:75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 t="e">
        <f>VLOOKUP(L104,'[3]償却率（定額法）'!$B$6:$C$104,2)</f>
        <v>#N/A</v>
      </c>
      <c r="N104" s="49"/>
      <c r="O104" s="49"/>
      <c r="P104" s="11">
        <f>IF(O104="",N104,O104)</f>
        <v>0</v>
      </c>
      <c r="Q104" s="7">
        <f>YEAR(P104)</f>
        <v>1900</v>
      </c>
      <c r="R104" s="7">
        <f>MONTH(P104)</f>
        <v>1</v>
      </c>
      <c r="S104" s="7">
        <f>DAY(N104)</f>
        <v>0</v>
      </c>
      <c r="T104" s="5" t="str">
        <f>IF(Q104=1900,"",IF(R104&lt;4,Q104-1,Q104))</f>
        <v/>
      </c>
      <c r="U104" s="8"/>
      <c r="V104" s="48">
        <v>1</v>
      </c>
      <c r="W104" s="5"/>
      <c r="X104" s="10">
        <f>IF(BG104=0,0,IF(BG104&gt;L104,U104-1,ROUND((U104*M104)*(BG104-1),0)))</f>
        <v>0</v>
      </c>
      <c r="Y104" s="10">
        <f>U104-X104</f>
        <v>0</v>
      </c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47">
        <f>IF(BG104=0,0,IF(BG104=L104,Y104-1,IF(Y104=1,0,ROUND(U104*M104,0))))</f>
        <v>0</v>
      </c>
      <c r="AO104" s="5"/>
      <c r="AP104" s="6">
        <f>Y104-AN104</f>
        <v>0</v>
      </c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46"/>
      <c r="BD104" s="5"/>
      <c r="BE104" s="5"/>
      <c r="BF104" s="5"/>
      <c r="BG104" s="7">
        <f>IF(T104="",0,$O$1-T104)</f>
        <v>0</v>
      </c>
      <c r="BH104" s="5"/>
      <c r="BI104" s="6">
        <f>U104-AP104</f>
        <v>0</v>
      </c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</row>
    <row r="105" spans="1:75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 t="e">
        <f>VLOOKUP(L105,'[3]償却率（定額法）'!$B$6:$C$104,2)</f>
        <v>#N/A</v>
      </c>
      <c r="N105" s="49"/>
      <c r="O105" s="49"/>
      <c r="P105" s="11">
        <f>IF(O105="",N105,O105)</f>
        <v>0</v>
      </c>
      <c r="Q105" s="7">
        <f>YEAR(P105)</f>
        <v>1900</v>
      </c>
      <c r="R105" s="7">
        <f>MONTH(P105)</f>
        <v>1</v>
      </c>
      <c r="S105" s="7">
        <f>DAY(N105)</f>
        <v>0</v>
      </c>
      <c r="T105" s="5" t="str">
        <f>IF(Q105=1900,"",IF(R105&lt;4,Q105-1,Q105))</f>
        <v/>
      </c>
      <c r="U105" s="8"/>
      <c r="V105" s="48">
        <v>1</v>
      </c>
      <c r="W105" s="5"/>
      <c r="X105" s="10">
        <f>IF(BG105=0,0,IF(BG105&gt;L105,U105-1,ROUND((U105*M105)*(BG105-1),0)))</f>
        <v>0</v>
      </c>
      <c r="Y105" s="10">
        <f>U105-X105</f>
        <v>0</v>
      </c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47">
        <f>IF(BG105=0,0,IF(BG105=L105,Y105-1,IF(Y105=1,0,ROUND(U105*M105,0))))</f>
        <v>0</v>
      </c>
      <c r="AO105" s="5"/>
      <c r="AP105" s="6">
        <f>Y105-AN105</f>
        <v>0</v>
      </c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46"/>
      <c r="BD105" s="5"/>
      <c r="BE105" s="5"/>
      <c r="BF105" s="5"/>
      <c r="BG105" s="7">
        <f>IF(T105="",0,$O$1-T105)</f>
        <v>0</v>
      </c>
      <c r="BH105" s="5"/>
      <c r="BI105" s="6">
        <f>U105-AP105</f>
        <v>0</v>
      </c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</row>
    <row r="106" spans="1:75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 t="e">
        <f>VLOOKUP(L106,'[3]償却率（定額法）'!$B$6:$C$104,2)</f>
        <v>#N/A</v>
      </c>
      <c r="N106" s="49"/>
      <c r="O106" s="49"/>
      <c r="P106" s="11">
        <f>IF(O106="",N106,O106)</f>
        <v>0</v>
      </c>
      <c r="Q106" s="7">
        <f>YEAR(P106)</f>
        <v>1900</v>
      </c>
      <c r="R106" s="7">
        <f>MONTH(P106)</f>
        <v>1</v>
      </c>
      <c r="S106" s="7">
        <f>DAY(N106)</f>
        <v>0</v>
      </c>
      <c r="T106" s="5" t="str">
        <f>IF(Q106=1900,"",IF(R106&lt;4,Q106-1,Q106))</f>
        <v/>
      </c>
      <c r="U106" s="8"/>
      <c r="V106" s="48">
        <v>1</v>
      </c>
      <c r="W106" s="5"/>
      <c r="X106" s="10">
        <f>IF(BG106=0,0,IF(BG106&gt;L106,U106-1,ROUND((U106*M106)*(BG106-1),0)))</f>
        <v>0</v>
      </c>
      <c r="Y106" s="10">
        <f>U106-X106</f>
        <v>0</v>
      </c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47">
        <f>IF(BG106=0,0,IF(BG106=L106,Y106-1,IF(Y106=1,0,ROUND(U106*M106,0))))</f>
        <v>0</v>
      </c>
      <c r="AO106" s="5"/>
      <c r="AP106" s="6">
        <f>Y106-AN106</f>
        <v>0</v>
      </c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46"/>
      <c r="BD106" s="5"/>
      <c r="BE106" s="5"/>
      <c r="BF106" s="5"/>
      <c r="BG106" s="7">
        <f>IF(T106="",0,$O$1-T106)</f>
        <v>0</v>
      </c>
      <c r="BH106" s="5"/>
      <c r="BI106" s="6">
        <f>U106-AP106</f>
        <v>0</v>
      </c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</row>
    <row r="107" spans="1:75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 t="e">
        <f>VLOOKUP(L107,'[3]償却率（定額法）'!$B$6:$C$104,2)</f>
        <v>#N/A</v>
      </c>
      <c r="N107" s="49"/>
      <c r="O107" s="49"/>
      <c r="P107" s="11">
        <f>IF(O107="",N107,O107)</f>
        <v>0</v>
      </c>
      <c r="Q107" s="7">
        <f>YEAR(P107)</f>
        <v>1900</v>
      </c>
      <c r="R107" s="7">
        <f>MONTH(P107)</f>
        <v>1</v>
      </c>
      <c r="S107" s="7">
        <f>DAY(N107)</f>
        <v>0</v>
      </c>
      <c r="T107" s="5" t="str">
        <f>IF(Q107=1900,"",IF(R107&lt;4,Q107-1,Q107))</f>
        <v/>
      </c>
      <c r="U107" s="8"/>
      <c r="V107" s="48">
        <v>1</v>
      </c>
      <c r="W107" s="5"/>
      <c r="X107" s="10">
        <f>IF(BG107=0,0,IF(BG107&gt;L107,U107-1,ROUND((U107*M107)*(BG107-1),0)))</f>
        <v>0</v>
      </c>
      <c r="Y107" s="10">
        <f>U107-X107</f>
        <v>0</v>
      </c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47">
        <f>IF(BG107=0,0,IF(BG107=L107,Y107-1,IF(Y107=1,0,ROUND(U107*M107,0))))</f>
        <v>0</v>
      </c>
      <c r="AO107" s="5"/>
      <c r="AP107" s="6">
        <f>Y107-AN107</f>
        <v>0</v>
      </c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46"/>
      <c r="BD107" s="5"/>
      <c r="BE107" s="5"/>
      <c r="BF107" s="5"/>
      <c r="BG107" s="7">
        <f>IF(T107="",0,$O$1-T107)</f>
        <v>0</v>
      </c>
      <c r="BH107" s="5"/>
      <c r="BI107" s="6">
        <f>U107-AP107</f>
        <v>0</v>
      </c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</row>
    <row r="108" spans="1:75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 t="e">
        <f>VLOOKUP(L108,'[3]償却率（定額法）'!$B$6:$C$104,2)</f>
        <v>#N/A</v>
      </c>
      <c r="N108" s="49"/>
      <c r="O108" s="49"/>
      <c r="P108" s="11">
        <f>IF(O108="",N108,O108)</f>
        <v>0</v>
      </c>
      <c r="Q108" s="7">
        <f>YEAR(P108)</f>
        <v>1900</v>
      </c>
      <c r="R108" s="7">
        <f>MONTH(P108)</f>
        <v>1</v>
      </c>
      <c r="S108" s="7">
        <f>DAY(N108)</f>
        <v>0</v>
      </c>
      <c r="T108" s="5" t="str">
        <f>IF(Q108=1900,"",IF(R108&lt;4,Q108-1,Q108))</f>
        <v/>
      </c>
      <c r="U108" s="8"/>
      <c r="V108" s="48">
        <v>1</v>
      </c>
      <c r="W108" s="5"/>
      <c r="X108" s="10">
        <f>IF(BG108=0,0,IF(BG108&gt;L108,U108-1,ROUND((U108*M108)*(BG108-1),0)))</f>
        <v>0</v>
      </c>
      <c r="Y108" s="10">
        <f>U108-X108</f>
        <v>0</v>
      </c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47">
        <f>IF(BG108=0,0,IF(BG108=L108,Y108-1,IF(Y108=1,0,ROUND(U108*M108,0))))</f>
        <v>0</v>
      </c>
      <c r="AO108" s="5"/>
      <c r="AP108" s="6">
        <f>Y108-AN108</f>
        <v>0</v>
      </c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46"/>
      <c r="BD108" s="5"/>
      <c r="BE108" s="5"/>
      <c r="BF108" s="5"/>
      <c r="BG108" s="7">
        <f>IF(T108="",0,$O$1-T108)</f>
        <v>0</v>
      </c>
      <c r="BH108" s="5"/>
      <c r="BI108" s="6">
        <f>U108-AP108</f>
        <v>0</v>
      </c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</row>
    <row r="109" spans="1:75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 t="e">
        <f>VLOOKUP(L109,'[3]償却率（定額法）'!$B$6:$C$104,2)</f>
        <v>#N/A</v>
      </c>
      <c r="N109" s="49"/>
      <c r="O109" s="49"/>
      <c r="P109" s="11">
        <f>IF(O109="",N109,O109)</f>
        <v>0</v>
      </c>
      <c r="Q109" s="7">
        <f>YEAR(P109)</f>
        <v>1900</v>
      </c>
      <c r="R109" s="7">
        <f>MONTH(P109)</f>
        <v>1</v>
      </c>
      <c r="S109" s="7">
        <f>DAY(N109)</f>
        <v>0</v>
      </c>
      <c r="T109" s="5" t="str">
        <f>IF(Q109=1900,"",IF(R109&lt;4,Q109-1,Q109))</f>
        <v/>
      </c>
      <c r="U109" s="8"/>
      <c r="V109" s="48">
        <v>1</v>
      </c>
      <c r="W109" s="5"/>
      <c r="X109" s="10">
        <f>IF(BG109=0,0,IF(BG109&gt;L109,U109-1,ROUND((U109*M109)*(BG109-1),0)))</f>
        <v>0</v>
      </c>
      <c r="Y109" s="10">
        <f>U109-X109</f>
        <v>0</v>
      </c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47">
        <f>IF(BG109=0,0,IF(BG109=L109,Y109-1,IF(Y109=1,0,ROUND(U109*M109,0))))</f>
        <v>0</v>
      </c>
      <c r="AO109" s="5"/>
      <c r="AP109" s="6">
        <f>Y109-AN109</f>
        <v>0</v>
      </c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46"/>
      <c r="BD109" s="5"/>
      <c r="BE109" s="5"/>
      <c r="BF109" s="5"/>
      <c r="BG109" s="7">
        <f>IF(T109="",0,$O$1-T109)</f>
        <v>0</v>
      </c>
      <c r="BH109" s="5"/>
      <c r="BI109" s="6">
        <f>U109-AP109</f>
        <v>0</v>
      </c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</row>
    <row r="110" spans="1:75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 t="e">
        <f>VLOOKUP(L110,'[3]償却率（定額法）'!$B$6:$C$104,2)</f>
        <v>#N/A</v>
      </c>
      <c r="N110" s="49"/>
      <c r="O110" s="49"/>
      <c r="P110" s="11">
        <f>IF(O110="",N110,O110)</f>
        <v>0</v>
      </c>
      <c r="Q110" s="7">
        <f>YEAR(P110)</f>
        <v>1900</v>
      </c>
      <c r="R110" s="7">
        <f>MONTH(P110)</f>
        <v>1</v>
      </c>
      <c r="S110" s="7">
        <f>DAY(N110)</f>
        <v>0</v>
      </c>
      <c r="T110" s="5" t="str">
        <f>IF(Q110=1900,"",IF(R110&lt;4,Q110-1,Q110))</f>
        <v/>
      </c>
      <c r="U110" s="8"/>
      <c r="V110" s="48">
        <v>1</v>
      </c>
      <c r="W110" s="5"/>
      <c r="X110" s="10">
        <f>IF(BG110=0,0,IF(BG110&gt;L110,U110-1,ROUND((U110*M110)*(BG110-1),0)))</f>
        <v>0</v>
      </c>
      <c r="Y110" s="10">
        <f>U110-X110</f>
        <v>0</v>
      </c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47">
        <f>IF(BG110=0,0,IF(BG110=L110,Y110-1,IF(Y110=1,0,ROUND(U110*M110,0))))</f>
        <v>0</v>
      </c>
      <c r="AO110" s="5"/>
      <c r="AP110" s="6">
        <f>Y110-AN110</f>
        <v>0</v>
      </c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46"/>
      <c r="BD110" s="5"/>
      <c r="BE110" s="5"/>
      <c r="BF110" s="5"/>
      <c r="BG110" s="7">
        <f>IF(T110="",0,$O$1-T110)</f>
        <v>0</v>
      </c>
      <c r="BH110" s="5"/>
      <c r="BI110" s="6">
        <f>U110-AP110</f>
        <v>0</v>
      </c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</row>
    <row r="111" spans="1:75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 t="e">
        <f>VLOOKUP(L111,'[3]償却率（定額法）'!$B$6:$C$104,2)</f>
        <v>#N/A</v>
      </c>
      <c r="N111" s="49"/>
      <c r="O111" s="49"/>
      <c r="P111" s="11">
        <f>IF(O111="",N111,O111)</f>
        <v>0</v>
      </c>
      <c r="Q111" s="7">
        <f>YEAR(P111)</f>
        <v>1900</v>
      </c>
      <c r="R111" s="7">
        <f>MONTH(P111)</f>
        <v>1</v>
      </c>
      <c r="S111" s="7">
        <f>DAY(N111)</f>
        <v>0</v>
      </c>
      <c r="T111" s="5" t="str">
        <f>IF(Q111=1900,"",IF(R111&lt;4,Q111-1,Q111))</f>
        <v/>
      </c>
      <c r="U111" s="8"/>
      <c r="V111" s="48">
        <v>1</v>
      </c>
      <c r="W111" s="5"/>
      <c r="X111" s="10">
        <f>IF(BG111=0,0,IF(BG111&gt;L111,U111-1,ROUND((U111*M111)*(BG111-1),0)))</f>
        <v>0</v>
      </c>
      <c r="Y111" s="10">
        <f>U111-X111</f>
        <v>0</v>
      </c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47">
        <f>IF(BG111=0,0,IF(BG111=L111,Y111-1,IF(Y111=1,0,ROUND(U111*M111,0))))</f>
        <v>0</v>
      </c>
      <c r="AO111" s="5"/>
      <c r="AP111" s="6">
        <f>Y111-AN111</f>
        <v>0</v>
      </c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46"/>
      <c r="BD111" s="5"/>
      <c r="BE111" s="5"/>
      <c r="BF111" s="5"/>
      <c r="BG111" s="7">
        <f>IF(T111="",0,$O$1-T111)</f>
        <v>0</v>
      </c>
      <c r="BH111" s="5"/>
      <c r="BI111" s="6">
        <f>U111-AP111</f>
        <v>0</v>
      </c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</row>
    <row r="112" spans="1:75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 t="e">
        <f>VLOOKUP(L112,'[3]償却率（定額法）'!$B$6:$C$104,2)</f>
        <v>#N/A</v>
      </c>
      <c r="N112" s="49"/>
      <c r="O112" s="49"/>
      <c r="P112" s="11">
        <f>IF(O112="",N112,O112)</f>
        <v>0</v>
      </c>
      <c r="Q112" s="7">
        <f>YEAR(P112)</f>
        <v>1900</v>
      </c>
      <c r="R112" s="7">
        <f>MONTH(P112)</f>
        <v>1</v>
      </c>
      <c r="S112" s="7">
        <f>DAY(N112)</f>
        <v>0</v>
      </c>
      <c r="T112" s="5" t="str">
        <f>IF(Q112=1900,"",IF(R112&lt;4,Q112-1,Q112))</f>
        <v/>
      </c>
      <c r="U112" s="8"/>
      <c r="V112" s="48">
        <v>1</v>
      </c>
      <c r="W112" s="5"/>
      <c r="X112" s="10">
        <f>IF(BG112=0,0,IF(BG112&gt;L112,U112-1,ROUND((U112*M112)*(BG112-1),0)))</f>
        <v>0</v>
      </c>
      <c r="Y112" s="10">
        <f>U112-X112</f>
        <v>0</v>
      </c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47">
        <f>IF(BG112=0,0,IF(BG112=L112,Y112-1,IF(Y112=1,0,ROUND(U112*M112,0))))</f>
        <v>0</v>
      </c>
      <c r="AO112" s="5"/>
      <c r="AP112" s="6">
        <f>Y112-AN112</f>
        <v>0</v>
      </c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46"/>
      <c r="BD112" s="5"/>
      <c r="BE112" s="5"/>
      <c r="BF112" s="5"/>
      <c r="BG112" s="7">
        <f>IF(T112="",0,$O$1-T112)</f>
        <v>0</v>
      </c>
      <c r="BH112" s="5"/>
      <c r="BI112" s="6">
        <f>U112-AP112</f>
        <v>0</v>
      </c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</row>
    <row r="113" spans="1:75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 t="e">
        <f>VLOOKUP(L113,'[3]償却率（定額法）'!$B$6:$C$104,2)</f>
        <v>#N/A</v>
      </c>
      <c r="N113" s="49"/>
      <c r="O113" s="49"/>
      <c r="P113" s="11">
        <f>IF(O113="",N113,O113)</f>
        <v>0</v>
      </c>
      <c r="Q113" s="7">
        <f>YEAR(P113)</f>
        <v>1900</v>
      </c>
      <c r="R113" s="7">
        <f>MONTH(P113)</f>
        <v>1</v>
      </c>
      <c r="S113" s="7">
        <f>DAY(N113)</f>
        <v>0</v>
      </c>
      <c r="T113" s="5" t="str">
        <f>IF(Q113=1900,"",IF(R113&lt;4,Q113-1,Q113))</f>
        <v/>
      </c>
      <c r="U113" s="8"/>
      <c r="V113" s="48">
        <v>1</v>
      </c>
      <c r="W113" s="5"/>
      <c r="X113" s="10">
        <f>IF(BG113=0,0,IF(BG113&gt;L113,U113-1,ROUND((U113*M113)*(BG113-1),0)))</f>
        <v>0</v>
      </c>
      <c r="Y113" s="10">
        <f>U113-X113</f>
        <v>0</v>
      </c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47">
        <f>IF(BG113=0,0,IF(BG113=L113,Y113-1,IF(Y113=1,0,ROUND(U113*M113,0))))</f>
        <v>0</v>
      </c>
      <c r="AO113" s="5"/>
      <c r="AP113" s="6">
        <f>Y113-AN113</f>
        <v>0</v>
      </c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46"/>
      <c r="BD113" s="5"/>
      <c r="BE113" s="5"/>
      <c r="BF113" s="5"/>
      <c r="BG113" s="7">
        <f>IF(T113="",0,$O$1-T113)</f>
        <v>0</v>
      </c>
      <c r="BH113" s="5"/>
      <c r="BI113" s="6">
        <f>U113-AP113</f>
        <v>0</v>
      </c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</row>
    <row r="114" spans="1:75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 t="e">
        <f>VLOOKUP(L114,'[3]償却率（定額法）'!$B$6:$C$104,2)</f>
        <v>#N/A</v>
      </c>
      <c r="N114" s="49"/>
      <c r="O114" s="49"/>
      <c r="P114" s="11">
        <f>IF(O114="",N114,O114)</f>
        <v>0</v>
      </c>
      <c r="Q114" s="7">
        <f>YEAR(P114)</f>
        <v>1900</v>
      </c>
      <c r="R114" s="7">
        <f>MONTH(P114)</f>
        <v>1</v>
      </c>
      <c r="S114" s="7">
        <f>DAY(N114)</f>
        <v>0</v>
      </c>
      <c r="T114" s="5" t="str">
        <f>IF(Q114=1900,"",IF(R114&lt;4,Q114-1,Q114))</f>
        <v/>
      </c>
      <c r="U114" s="8"/>
      <c r="V114" s="48">
        <v>1</v>
      </c>
      <c r="W114" s="5"/>
      <c r="X114" s="10">
        <f>IF(BG114=0,0,IF(BG114&gt;L114,U114-1,ROUND((U114*M114)*(BG114-1),0)))</f>
        <v>0</v>
      </c>
      <c r="Y114" s="10">
        <f>U114-X114</f>
        <v>0</v>
      </c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47">
        <f>IF(BG114=0,0,IF(BG114=L114,Y114-1,IF(Y114=1,0,ROUND(U114*M114,0))))</f>
        <v>0</v>
      </c>
      <c r="AO114" s="5"/>
      <c r="AP114" s="6">
        <f>Y114-AN114</f>
        <v>0</v>
      </c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46"/>
      <c r="BD114" s="5"/>
      <c r="BE114" s="5"/>
      <c r="BF114" s="5"/>
      <c r="BG114" s="7">
        <f>IF(T114="",0,$O$1-T114)</f>
        <v>0</v>
      </c>
      <c r="BH114" s="5"/>
      <c r="BI114" s="6">
        <f>U114-AP114</f>
        <v>0</v>
      </c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</row>
    <row r="115" spans="1:75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 t="e">
        <f>VLOOKUP(L115,'[3]償却率（定額法）'!$B$6:$C$104,2)</f>
        <v>#N/A</v>
      </c>
      <c r="N115" s="49"/>
      <c r="O115" s="49"/>
      <c r="P115" s="11">
        <f>IF(O115="",N115,O115)</f>
        <v>0</v>
      </c>
      <c r="Q115" s="7">
        <f>YEAR(P115)</f>
        <v>1900</v>
      </c>
      <c r="R115" s="7">
        <f>MONTH(P115)</f>
        <v>1</v>
      </c>
      <c r="S115" s="7">
        <f>DAY(N115)</f>
        <v>0</v>
      </c>
      <c r="T115" s="5" t="str">
        <f>IF(Q115=1900,"",IF(R115&lt;4,Q115-1,Q115))</f>
        <v/>
      </c>
      <c r="U115" s="8"/>
      <c r="V115" s="48">
        <v>1</v>
      </c>
      <c r="W115" s="5"/>
      <c r="X115" s="10">
        <f>IF(BG115=0,0,IF(BG115&gt;L115,U115-1,ROUND((U115*M115)*(BG115-1),0)))</f>
        <v>0</v>
      </c>
      <c r="Y115" s="10">
        <f>U115-X115</f>
        <v>0</v>
      </c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47">
        <f>IF(BG115=0,0,IF(BG115=L115,Y115-1,IF(Y115=1,0,ROUND(U115*M115,0))))</f>
        <v>0</v>
      </c>
      <c r="AO115" s="5"/>
      <c r="AP115" s="6">
        <f>Y115-AN115</f>
        <v>0</v>
      </c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46"/>
      <c r="BD115" s="5"/>
      <c r="BE115" s="5"/>
      <c r="BF115" s="5"/>
      <c r="BG115" s="7">
        <f>IF(T115="",0,$O$1-T115)</f>
        <v>0</v>
      </c>
      <c r="BH115" s="5"/>
      <c r="BI115" s="6">
        <f>U115-AP115</f>
        <v>0</v>
      </c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</row>
    <row r="116" spans="1:75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 t="e">
        <f>VLOOKUP(L116,'[3]償却率（定額法）'!$B$6:$C$104,2)</f>
        <v>#N/A</v>
      </c>
      <c r="N116" s="49"/>
      <c r="O116" s="49"/>
      <c r="P116" s="11">
        <f>IF(O116="",N116,O116)</f>
        <v>0</v>
      </c>
      <c r="Q116" s="7">
        <f>YEAR(P116)</f>
        <v>1900</v>
      </c>
      <c r="R116" s="7">
        <f>MONTH(P116)</f>
        <v>1</v>
      </c>
      <c r="S116" s="7">
        <f>DAY(N116)</f>
        <v>0</v>
      </c>
      <c r="T116" s="5" t="str">
        <f>IF(Q116=1900,"",IF(R116&lt;4,Q116-1,Q116))</f>
        <v/>
      </c>
      <c r="U116" s="8"/>
      <c r="V116" s="48">
        <v>1</v>
      </c>
      <c r="W116" s="5"/>
      <c r="X116" s="10">
        <f>IF(BG116=0,0,IF(BG116&gt;L116,U116-1,ROUND((U116*M116)*(BG116-1),0)))</f>
        <v>0</v>
      </c>
      <c r="Y116" s="10">
        <f>U116-X116</f>
        <v>0</v>
      </c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47">
        <f>IF(BG116=0,0,IF(BG116=L116,Y116-1,IF(Y116=1,0,ROUND(U116*M116,0))))</f>
        <v>0</v>
      </c>
      <c r="AO116" s="5"/>
      <c r="AP116" s="6">
        <f>Y116-AN116</f>
        <v>0</v>
      </c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46"/>
      <c r="BD116" s="5"/>
      <c r="BE116" s="5"/>
      <c r="BF116" s="5"/>
      <c r="BG116" s="7">
        <f>IF(T116="",0,$O$1-T116)</f>
        <v>0</v>
      </c>
      <c r="BH116" s="5"/>
      <c r="BI116" s="6">
        <f>U116-AP116</f>
        <v>0</v>
      </c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</row>
    <row r="117" spans="1:75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 t="e">
        <f>VLOOKUP(L117,'[3]償却率（定額法）'!$B$6:$C$104,2)</f>
        <v>#N/A</v>
      </c>
      <c r="N117" s="49"/>
      <c r="O117" s="49"/>
      <c r="P117" s="11">
        <f>IF(O117="",N117,O117)</f>
        <v>0</v>
      </c>
      <c r="Q117" s="7">
        <f>YEAR(P117)</f>
        <v>1900</v>
      </c>
      <c r="R117" s="7">
        <f>MONTH(P117)</f>
        <v>1</v>
      </c>
      <c r="S117" s="7">
        <f>DAY(N117)</f>
        <v>0</v>
      </c>
      <c r="T117" s="5" t="str">
        <f>IF(Q117=1900,"",IF(R117&lt;4,Q117-1,Q117))</f>
        <v/>
      </c>
      <c r="U117" s="8"/>
      <c r="V117" s="48">
        <v>1</v>
      </c>
      <c r="W117" s="5"/>
      <c r="X117" s="10">
        <f>IF(BG117=0,0,IF(BG117&gt;L117,U117-1,ROUND((U117*M117)*(BG117-1),0)))</f>
        <v>0</v>
      </c>
      <c r="Y117" s="10">
        <f>U117-X117</f>
        <v>0</v>
      </c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47">
        <f>IF(BG117=0,0,IF(BG117=L117,Y117-1,IF(Y117=1,0,ROUND(U117*M117,0))))</f>
        <v>0</v>
      </c>
      <c r="AO117" s="5"/>
      <c r="AP117" s="6">
        <f>Y117-AN117</f>
        <v>0</v>
      </c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46"/>
      <c r="BD117" s="5"/>
      <c r="BE117" s="5"/>
      <c r="BF117" s="5"/>
      <c r="BG117" s="7">
        <f>IF(T117="",0,$O$1-T117)</f>
        <v>0</v>
      </c>
      <c r="BH117" s="5"/>
      <c r="BI117" s="6">
        <f>U117-AP117</f>
        <v>0</v>
      </c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</row>
    <row r="118" spans="1:75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 t="e">
        <f>VLOOKUP(L118,'[3]償却率（定額法）'!$B$6:$C$104,2)</f>
        <v>#N/A</v>
      </c>
      <c r="N118" s="49"/>
      <c r="O118" s="49"/>
      <c r="P118" s="11">
        <f>IF(O118="",N118,O118)</f>
        <v>0</v>
      </c>
      <c r="Q118" s="7">
        <f>YEAR(P118)</f>
        <v>1900</v>
      </c>
      <c r="R118" s="7">
        <f>MONTH(P118)</f>
        <v>1</v>
      </c>
      <c r="S118" s="7">
        <f>DAY(N118)</f>
        <v>0</v>
      </c>
      <c r="T118" s="5" t="str">
        <f>IF(Q118=1900,"",IF(R118&lt;4,Q118-1,Q118))</f>
        <v/>
      </c>
      <c r="U118" s="8"/>
      <c r="V118" s="48">
        <v>1</v>
      </c>
      <c r="W118" s="5"/>
      <c r="X118" s="10">
        <f>IF(BG118=0,0,IF(BG118&gt;L118,U118-1,ROUND((U118*M118)*(BG118-1),0)))</f>
        <v>0</v>
      </c>
      <c r="Y118" s="10">
        <f>U118-X118</f>
        <v>0</v>
      </c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47">
        <f>IF(BG118=0,0,IF(BG118=L118,Y118-1,IF(Y118=1,0,ROUND(U118*M118,0))))</f>
        <v>0</v>
      </c>
      <c r="AO118" s="5"/>
      <c r="AP118" s="6">
        <f>Y118-AN118</f>
        <v>0</v>
      </c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46"/>
      <c r="BD118" s="5"/>
      <c r="BE118" s="5"/>
      <c r="BF118" s="5"/>
      <c r="BG118" s="7">
        <f>IF(T118="",0,$O$1-T118)</f>
        <v>0</v>
      </c>
      <c r="BH118" s="5"/>
      <c r="BI118" s="6">
        <f>U118-AP118</f>
        <v>0</v>
      </c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</row>
    <row r="119" spans="1:75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 t="e">
        <f>VLOOKUP(L119,'[3]償却率（定額法）'!$B$6:$C$104,2)</f>
        <v>#N/A</v>
      </c>
      <c r="N119" s="49"/>
      <c r="O119" s="49"/>
      <c r="P119" s="11">
        <f>IF(O119="",N119,O119)</f>
        <v>0</v>
      </c>
      <c r="Q119" s="7">
        <f>YEAR(P119)</f>
        <v>1900</v>
      </c>
      <c r="R119" s="7">
        <f>MONTH(P119)</f>
        <v>1</v>
      </c>
      <c r="S119" s="7">
        <f>DAY(N119)</f>
        <v>0</v>
      </c>
      <c r="T119" s="5" t="str">
        <f>IF(Q119=1900,"",IF(R119&lt;4,Q119-1,Q119))</f>
        <v/>
      </c>
      <c r="U119" s="8"/>
      <c r="V119" s="48">
        <v>1</v>
      </c>
      <c r="W119" s="5"/>
      <c r="X119" s="10">
        <f>IF(BG119=0,0,IF(BG119&gt;L119,U119-1,ROUND((U119*M119)*(BG119-1),0)))</f>
        <v>0</v>
      </c>
      <c r="Y119" s="10">
        <f>U119-X119</f>
        <v>0</v>
      </c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47">
        <f>IF(BG119=0,0,IF(BG119=L119,Y119-1,IF(Y119=1,0,ROUND(U119*M119,0))))</f>
        <v>0</v>
      </c>
      <c r="AO119" s="5"/>
      <c r="AP119" s="6">
        <f>Y119-AN119</f>
        <v>0</v>
      </c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46"/>
      <c r="BD119" s="5"/>
      <c r="BE119" s="5"/>
      <c r="BF119" s="5"/>
      <c r="BG119" s="7">
        <f>IF(T119="",0,$O$1-T119)</f>
        <v>0</v>
      </c>
      <c r="BH119" s="5"/>
      <c r="BI119" s="6">
        <f>U119-AP119</f>
        <v>0</v>
      </c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</row>
    <row r="120" spans="1:75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 t="e">
        <f>VLOOKUP(L120,'[3]償却率（定額法）'!$B$6:$C$104,2)</f>
        <v>#N/A</v>
      </c>
      <c r="N120" s="49"/>
      <c r="O120" s="49"/>
      <c r="P120" s="11">
        <f>IF(O120="",N120,O120)</f>
        <v>0</v>
      </c>
      <c r="Q120" s="7">
        <f>YEAR(P120)</f>
        <v>1900</v>
      </c>
      <c r="R120" s="7">
        <f>MONTH(P120)</f>
        <v>1</v>
      </c>
      <c r="S120" s="7">
        <f>DAY(N120)</f>
        <v>0</v>
      </c>
      <c r="T120" s="5" t="str">
        <f>IF(Q120=1900,"",IF(R120&lt;4,Q120-1,Q120))</f>
        <v/>
      </c>
      <c r="U120" s="8"/>
      <c r="V120" s="48">
        <v>1</v>
      </c>
      <c r="W120" s="5"/>
      <c r="X120" s="10">
        <f>IF(BG120=0,0,IF(BG120&gt;L120,U120-1,ROUND((U120*M120)*(BG120-1),0)))</f>
        <v>0</v>
      </c>
      <c r="Y120" s="10">
        <f>U120-X120</f>
        <v>0</v>
      </c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47">
        <f>IF(BG120=0,0,IF(BG120=L120,Y120-1,IF(Y120=1,0,ROUND(U120*M120,0))))</f>
        <v>0</v>
      </c>
      <c r="AO120" s="5"/>
      <c r="AP120" s="6">
        <f>Y120-AN120</f>
        <v>0</v>
      </c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46"/>
      <c r="BD120" s="5"/>
      <c r="BE120" s="5"/>
      <c r="BF120" s="50"/>
      <c r="BG120" s="7">
        <f>IF(T120="",0,$O$1-T120)</f>
        <v>0</v>
      </c>
      <c r="BH120" s="5"/>
      <c r="BI120" s="6">
        <f>U120-AP120</f>
        <v>0</v>
      </c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</row>
    <row r="121" spans="1:75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 t="e">
        <f>VLOOKUP(L121,'[3]償却率（定額法）'!$B$6:$C$104,2)</f>
        <v>#N/A</v>
      </c>
      <c r="N121" s="49"/>
      <c r="O121" s="49"/>
      <c r="P121" s="11">
        <f>IF(O121="",N121,O121)</f>
        <v>0</v>
      </c>
      <c r="Q121" s="7">
        <f>YEAR(P121)</f>
        <v>1900</v>
      </c>
      <c r="R121" s="7">
        <f>MONTH(P121)</f>
        <v>1</v>
      </c>
      <c r="S121" s="7">
        <f>DAY(N121)</f>
        <v>0</v>
      </c>
      <c r="T121" s="5" t="str">
        <f>IF(Q121=1900,"",IF(R121&lt;4,Q121-1,Q121))</f>
        <v/>
      </c>
      <c r="U121" s="8"/>
      <c r="V121" s="48">
        <v>1</v>
      </c>
      <c r="W121" s="5"/>
      <c r="X121" s="10">
        <f>IF(BG121=0,0,IF(BG121&gt;L121,U121-1,ROUND((U121*M121)*(BG121-1),0)))</f>
        <v>0</v>
      </c>
      <c r="Y121" s="10">
        <f>U121-X121</f>
        <v>0</v>
      </c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47">
        <f>IF(BG121=0,0,IF(BG121=L121,Y121-1,IF(Y121=1,0,ROUND(U121*M121,0))))</f>
        <v>0</v>
      </c>
      <c r="AO121" s="5"/>
      <c r="AP121" s="6">
        <f>Y121-AN121</f>
        <v>0</v>
      </c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46"/>
      <c r="BD121" s="5"/>
      <c r="BE121" s="5"/>
      <c r="BF121" s="50"/>
      <c r="BG121" s="7">
        <f>IF(T121="",0,$O$1-T121)</f>
        <v>0</v>
      </c>
      <c r="BH121" s="5"/>
      <c r="BI121" s="6">
        <f>U121-AP121</f>
        <v>0</v>
      </c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</row>
    <row r="122" spans="1:75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 t="e">
        <f>VLOOKUP(L122,'[3]償却率（定額法）'!$B$6:$C$104,2)</f>
        <v>#N/A</v>
      </c>
      <c r="N122" s="49"/>
      <c r="O122" s="49"/>
      <c r="P122" s="11">
        <f>IF(O122="",N122,O122)</f>
        <v>0</v>
      </c>
      <c r="Q122" s="7">
        <f>YEAR(P122)</f>
        <v>1900</v>
      </c>
      <c r="R122" s="7">
        <f>MONTH(P122)</f>
        <v>1</v>
      </c>
      <c r="S122" s="7">
        <f>DAY(N122)</f>
        <v>0</v>
      </c>
      <c r="T122" s="5" t="str">
        <f>IF(Q122=1900,"",IF(R122&lt;4,Q122-1,Q122))</f>
        <v/>
      </c>
      <c r="U122" s="8"/>
      <c r="V122" s="48">
        <v>1</v>
      </c>
      <c r="W122" s="5"/>
      <c r="X122" s="10">
        <f>IF(BG122=0,0,IF(BG122&gt;L122,U122-1,ROUND((U122*M122)*(BG122-1),0)))</f>
        <v>0</v>
      </c>
      <c r="Y122" s="10">
        <f>U122-X122</f>
        <v>0</v>
      </c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47">
        <f>IF(BG122=0,0,IF(BG122=L122,Y122-1,IF(Y122=1,0,ROUND(U122*M122,0))))</f>
        <v>0</v>
      </c>
      <c r="AO122" s="5"/>
      <c r="AP122" s="6">
        <f>Y122-AN122</f>
        <v>0</v>
      </c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46"/>
      <c r="BD122" s="5"/>
      <c r="BE122" s="5"/>
      <c r="BF122" s="50"/>
      <c r="BG122" s="7">
        <f>IF(T122="",0,$O$1-T122)</f>
        <v>0</v>
      </c>
      <c r="BH122" s="5"/>
      <c r="BI122" s="6">
        <f>U122-AP122</f>
        <v>0</v>
      </c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</row>
    <row r="123" spans="1:75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 t="e">
        <f>VLOOKUP(L123,'[3]償却率（定額法）'!$B$6:$C$104,2)</f>
        <v>#N/A</v>
      </c>
      <c r="N123" s="49"/>
      <c r="O123" s="49"/>
      <c r="P123" s="11">
        <f>IF(O123="",N123,O123)</f>
        <v>0</v>
      </c>
      <c r="Q123" s="7">
        <f>YEAR(P123)</f>
        <v>1900</v>
      </c>
      <c r="R123" s="7">
        <f>MONTH(P123)</f>
        <v>1</v>
      </c>
      <c r="S123" s="7">
        <f>DAY(N123)</f>
        <v>0</v>
      </c>
      <c r="T123" s="5" t="str">
        <f>IF(Q123=1900,"",IF(R123&lt;4,Q123-1,Q123))</f>
        <v/>
      </c>
      <c r="U123" s="8"/>
      <c r="V123" s="48">
        <v>1</v>
      </c>
      <c r="W123" s="5"/>
      <c r="X123" s="10">
        <f>IF(BG123=0,0,IF(BG123&gt;L123,U123-1,ROUND((U123*M123)*(BG123-1),0)))</f>
        <v>0</v>
      </c>
      <c r="Y123" s="10">
        <f>U123-X123</f>
        <v>0</v>
      </c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47">
        <f>IF(BG123=0,0,IF(BG123=L123,Y123-1,IF(Y123=1,0,ROUND(U123*M123,0))))</f>
        <v>0</v>
      </c>
      <c r="AO123" s="5"/>
      <c r="AP123" s="6">
        <f>Y123-AN123</f>
        <v>0</v>
      </c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46"/>
      <c r="BD123" s="5"/>
      <c r="BE123" s="5"/>
      <c r="BF123" s="5"/>
      <c r="BG123" s="7">
        <f>IF(T123="",0,$O$1-T123)</f>
        <v>0</v>
      </c>
      <c r="BH123" s="5"/>
      <c r="BI123" s="6">
        <f>U123-AP123</f>
        <v>0</v>
      </c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</row>
    <row r="124" spans="1:75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 t="e">
        <f>VLOOKUP(L124,'[3]償却率（定額法）'!$B$6:$C$104,2)</f>
        <v>#N/A</v>
      </c>
      <c r="N124" s="49"/>
      <c r="O124" s="49"/>
      <c r="P124" s="11">
        <f>IF(O124="",N124,O124)</f>
        <v>0</v>
      </c>
      <c r="Q124" s="7">
        <f>YEAR(P124)</f>
        <v>1900</v>
      </c>
      <c r="R124" s="7">
        <f>MONTH(P124)</f>
        <v>1</v>
      </c>
      <c r="S124" s="7">
        <f>DAY(N124)</f>
        <v>0</v>
      </c>
      <c r="T124" s="5" t="str">
        <f>IF(Q124=1900,"",IF(R124&lt;4,Q124-1,Q124))</f>
        <v/>
      </c>
      <c r="U124" s="8"/>
      <c r="V124" s="48">
        <v>1</v>
      </c>
      <c r="W124" s="5"/>
      <c r="X124" s="10">
        <f>IF(BG124=0,0,IF(BG124&gt;L124,U124-1,ROUND((U124*M124)*(BG124-1),0)))</f>
        <v>0</v>
      </c>
      <c r="Y124" s="10">
        <f>U124-X124</f>
        <v>0</v>
      </c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47">
        <f>IF(BG124=0,0,IF(BG124=L124,Y124-1,IF(Y124=1,0,ROUND(U124*M124,0))))</f>
        <v>0</v>
      </c>
      <c r="AO124" s="5"/>
      <c r="AP124" s="6">
        <f>Y124-AN124</f>
        <v>0</v>
      </c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46"/>
      <c r="BD124" s="5"/>
      <c r="BE124" s="5"/>
      <c r="BF124" s="5"/>
      <c r="BG124" s="7">
        <f>IF(T124="",0,$O$1-T124)</f>
        <v>0</v>
      </c>
      <c r="BH124" s="5"/>
      <c r="BI124" s="6">
        <f>U124-AP124</f>
        <v>0</v>
      </c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</row>
    <row r="125" spans="1:75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 t="e">
        <f>VLOOKUP(L125,'[3]償却率（定額法）'!$B$6:$C$104,2)</f>
        <v>#N/A</v>
      </c>
      <c r="N125" s="49"/>
      <c r="O125" s="49"/>
      <c r="P125" s="11">
        <f>IF(O125="",N125,O125)</f>
        <v>0</v>
      </c>
      <c r="Q125" s="7">
        <f>YEAR(P125)</f>
        <v>1900</v>
      </c>
      <c r="R125" s="7">
        <f>MONTH(P125)</f>
        <v>1</v>
      </c>
      <c r="S125" s="7">
        <f>DAY(N125)</f>
        <v>0</v>
      </c>
      <c r="T125" s="5" t="str">
        <f>IF(Q125=1900,"",IF(R125&lt;4,Q125-1,Q125))</f>
        <v/>
      </c>
      <c r="U125" s="8"/>
      <c r="V125" s="48">
        <v>1</v>
      </c>
      <c r="W125" s="5"/>
      <c r="X125" s="10">
        <f>IF(BG125=0,0,IF(BG125&gt;L125,U125-1,ROUND((U125*M125)*(BG125-1),0)))</f>
        <v>0</v>
      </c>
      <c r="Y125" s="10">
        <f>U125-X125</f>
        <v>0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47">
        <f>IF(BG125=0,0,IF(BG125=L125,Y125-1,IF(Y125=1,0,ROUND(U125*M125,0))))</f>
        <v>0</v>
      </c>
      <c r="AO125" s="5"/>
      <c r="AP125" s="6">
        <f>Y125-AN125</f>
        <v>0</v>
      </c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46"/>
      <c r="BD125" s="5"/>
      <c r="BE125" s="5"/>
      <c r="BF125" s="5"/>
      <c r="BG125" s="7">
        <f>IF(T125="",0,$O$1-T125)</f>
        <v>0</v>
      </c>
      <c r="BH125" s="5"/>
      <c r="BI125" s="6">
        <f>U125-AP125</f>
        <v>0</v>
      </c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</row>
    <row r="126" spans="1:75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 t="e">
        <f>VLOOKUP(L126,'[3]償却率（定額法）'!$B$6:$C$104,2)</f>
        <v>#N/A</v>
      </c>
      <c r="N126" s="49"/>
      <c r="O126" s="49"/>
      <c r="P126" s="11">
        <f>IF(O126="",N126,O126)</f>
        <v>0</v>
      </c>
      <c r="Q126" s="7">
        <f>YEAR(P126)</f>
        <v>1900</v>
      </c>
      <c r="R126" s="7">
        <f>MONTH(P126)</f>
        <v>1</v>
      </c>
      <c r="S126" s="7">
        <f>DAY(N126)</f>
        <v>0</v>
      </c>
      <c r="T126" s="5" t="str">
        <f>IF(Q126=1900,"",IF(R126&lt;4,Q126-1,Q126))</f>
        <v/>
      </c>
      <c r="U126" s="8"/>
      <c r="V126" s="48">
        <v>1</v>
      </c>
      <c r="W126" s="5"/>
      <c r="X126" s="10">
        <f>IF(BG126=0,0,IF(BG126&gt;L126,U126-1,ROUND((U126*M126)*(BG126-1),0)))</f>
        <v>0</v>
      </c>
      <c r="Y126" s="10">
        <f>U126-X126</f>
        <v>0</v>
      </c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47">
        <f>IF(BG126=0,0,IF(BG126=L126,Y126-1,IF(Y126=1,0,ROUND(U126*M126,0))))</f>
        <v>0</v>
      </c>
      <c r="AO126" s="5"/>
      <c r="AP126" s="6">
        <f>Y126-AN126</f>
        <v>0</v>
      </c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46"/>
      <c r="BD126" s="5"/>
      <c r="BE126" s="5"/>
      <c r="BF126" s="5"/>
      <c r="BG126" s="7">
        <f>IF(T126="",0,$O$1-T126)</f>
        <v>0</v>
      </c>
      <c r="BH126" s="5"/>
      <c r="BI126" s="6">
        <f>U126-AP126</f>
        <v>0</v>
      </c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</row>
    <row r="127" spans="1:75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 t="e">
        <f>VLOOKUP(L127,'[3]償却率（定額法）'!$B$6:$C$104,2)</f>
        <v>#N/A</v>
      </c>
      <c r="N127" s="49"/>
      <c r="O127" s="49"/>
      <c r="P127" s="11">
        <f>IF(O127="",N127,O127)</f>
        <v>0</v>
      </c>
      <c r="Q127" s="7">
        <f>YEAR(P127)</f>
        <v>1900</v>
      </c>
      <c r="R127" s="7">
        <f>MONTH(P127)</f>
        <v>1</v>
      </c>
      <c r="S127" s="7">
        <f>DAY(N127)</f>
        <v>0</v>
      </c>
      <c r="T127" s="5" t="str">
        <f>IF(Q127=1900,"",IF(R127&lt;4,Q127-1,Q127))</f>
        <v/>
      </c>
      <c r="U127" s="8"/>
      <c r="V127" s="48">
        <v>1</v>
      </c>
      <c r="W127" s="5"/>
      <c r="X127" s="10">
        <f>IF(BG127=0,0,IF(BG127&gt;L127,U127-1,ROUND((U127*M127)*(BG127-1),0)))</f>
        <v>0</v>
      </c>
      <c r="Y127" s="10">
        <f>U127-X127</f>
        <v>0</v>
      </c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47">
        <f>IF(BG127=0,0,IF(BG127=L127,Y127-1,IF(Y127=1,0,ROUND(U127*M127,0))))</f>
        <v>0</v>
      </c>
      <c r="AO127" s="5"/>
      <c r="AP127" s="6">
        <f>Y127-AN127</f>
        <v>0</v>
      </c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46"/>
      <c r="BD127" s="5"/>
      <c r="BE127" s="5"/>
      <c r="BF127" s="5"/>
      <c r="BG127" s="7">
        <f>IF(T127="",0,$O$1-T127)</f>
        <v>0</v>
      </c>
      <c r="BH127" s="5"/>
      <c r="BI127" s="6">
        <f>U127-AP127</f>
        <v>0</v>
      </c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</row>
    <row r="128" spans="1:75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 t="e">
        <f>VLOOKUP(L128,'[3]償却率（定額法）'!$B$6:$C$104,2)</f>
        <v>#N/A</v>
      </c>
      <c r="N128" s="49"/>
      <c r="O128" s="49"/>
      <c r="P128" s="11">
        <f>IF(O128="",N128,O128)</f>
        <v>0</v>
      </c>
      <c r="Q128" s="7">
        <f>YEAR(P128)</f>
        <v>1900</v>
      </c>
      <c r="R128" s="7">
        <f>MONTH(P128)</f>
        <v>1</v>
      </c>
      <c r="S128" s="7">
        <f>DAY(N128)</f>
        <v>0</v>
      </c>
      <c r="T128" s="5" t="str">
        <f>IF(Q128=1900,"",IF(R128&lt;4,Q128-1,Q128))</f>
        <v/>
      </c>
      <c r="U128" s="8"/>
      <c r="V128" s="48">
        <v>1</v>
      </c>
      <c r="W128" s="5"/>
      <c r="X128" s="10">
        <f>IF(BG128=0,0,IF(BG128&gt;L128,U128-1,ROUND((U128*M128)*(BG128-1),0)))</f>
        <v>0</v>
      </c>
      <c r="Y128" s="10">
        <f>U128-X128</f>
        <v>0</v>
      </c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47">
        <f>IF(BG128=0,0,IF(BG128=L128,Y128-1,IF(Y128=1,0,ROUND(U128*M128,0))))</f>
        <v>0</v>
      </c>
      <c r="AO128" s="5"/>
      <c r="AP128" s="6">
        <f>Y128-AN128</f>
        <v>0</v>
      </c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46"/>
      <c r="BD128" s="5"/>
      <c r="BE128" s="5"/>
      <c r="BF128" s="5"/>
      <c r="BG128" s="7">
        <f>IF(T128="",0,$O$1-T128)</f>
        <v>0</v>
      </c>
      <c r="BH128" s="5"/>
      <c r="BI128" s="6">
        <f>U128-AP128</f>
        <v>0</v>
      </c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</row>
    <row r="129" spans="1:75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 t="e">
        <f>VLOOKUP(L129,'[3]償却率（定額法）'!$B$6:$C$104,2)</f>
        <v>#N/A</v>
      </c>
      <c r="N129" s="49"/>
      <c r="O129" s="49"/>
      <c r="P129" s="11">
        <f>IF(O129="",N129,O129)</f>
        <v>0</v>
      </c>
      <c r="Q129" s="7">
        <f>YEAR(P129)</f>
        <v>1900</v>
      </c>
      <c r="R129" s="7">
        <f>MONTH(P129)</f>
        <v>1</v>
      </c>
      <c r="S129" s="7">
        <f>DAY(N129)</f>
        <v>0</v>
      </c>
      <c r="T129" s="5" t="str">
        <f>IF(Q129=1900,"",IF(R129&lt;4,Q129-1,Q129))</f>
        <v/>
      </c>
      <c r="U129" s="8"/>
      <c r="V129" s="48">
        <v>1</v>
      </c>
      <c r="W129" s="5"/>
      <c r="X129" s="10">
        <f>IF(BG129=0,0,IF(BG129&gt;L129,U129-1,ROUND((U129*M129)*(BG129-1),0)))</f>
        <v>0</v>
      </c>
      <c r="Y129" s="10">
        <f>U129-X129</f>
        <v>0</v>
      </c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47">
        <f>IF(BG129=0,0,IF(BG129=L129,Y129-1,IF(Y129=1,0,ROUND(U129*M129,0))))</f>
        <v>0</v>
      </c>
      <c r="AO129" s="5"/>
      <c r="AP129" s="6">
        <f>Y129-AN129</f>
        <v>0</v>
      </c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46"/>
      <c r="BD129" s="5"/>
      <c r="BE129" s="5"/>
      <c r="BF129" s="5"/>
      <c r="BG129" s="7">
        <f>IF(T129="",0,$O$1-T129)</f>
        <v>0</v>
      </c>
      <c r="BH129" s="5"/>
      <c r="BI129" s="6">
        <f>U129-AP129</f>
        <v>0</v>
      </c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</row>
    <row r="130" spans="1:75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 t="e">
        <f>VLOOKUP(L130,'[3]償却率（定額法）'!$B$6:$C$104,2)</f>
        <v>#N/A</v>
      </c>
      <c r="N130" s="49"/>
      <c r="O130" s="49"/>
      <c r="P130" s="11">
        <f>IF(O130="",N130,O130)</f>
        <v>0</v>
      </c>
      <c r="Q130" s="7">
        <f>YEAR(P130)</f>
        <v>1900</v>
      </c>
      <c r="R130" s="7">
        <f>MONTH(P130)</f>
        <v>1</v>
      </c>
      <c r="S130" s="7">
        <f>DAY(N130)</f>
        <v>0</v>
      </c>
      <c r="T130" s="5" t="str">
        <f>IF(Q130=1900,"",IF(R130&lt;4,Q130-1,Q130))</f>
        <v/>
      </c>
      <c r="U130" s="8"/>
      <c r="V130" s="48">
        <v>1</v>
      </c>
      <c r="W130" s="5"/>
      <c r="X130" s="10">
        <f>IF(BG130=0,0,IF(BG130&gt;L130,U130-1,ROUND((U130*M130)*(BG130-1),0)))</f>
        <v>0</v>
      </c>
      <c r="Y130" s="10">
        <f>U130-X130</f>
        <v>0</v>
      </c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47">
        <f>IF(BG130=0,0,IF(BG130=L130,Y130-1,IF(Y130=1,0,ROUND(U130*M130,0))))</f>
        <v>0</v>
      </c>
      <c r="AO130" s="5"/>
      <c r="AP130" s="6">
        <f>Y130-AN130</f>
        <v>0</v>
      </c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46"/>
      <c r="BD130" s="5"/>
      <c r="BE130" s="5"/>
      <c r="BF130" s="5"/>
      <c r="BG130" s="7">
        <f>IF(T130="",0,$O$1-T130)</f>
        <v>0</v>
      </c>
      <c r="BH130" s="5"/>
      <c r="BI130" s="6">
        <f>U130-AP130</f>
        <v>0</v>
      </c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</row>
    <row r="131" spans="1:75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 t="e">
        <f>VLOOKUP(L131,'[3]償却率（定額法）'!$B$6:$C$104,2)</f>
        <v>#N/A</v>
      </c>
      <c r="N131" s="49"/>
      <c r="O131" s="49"/>
      <c r="P131" s="11">
        <f>IF(O131="",N131,O131)</f>
        <v>0</v>
      </c>
      <c r="Q131" s="7">
        <f>YEAR(P131)</f>
        <v>1900</v>
      </c>
      <c r="R131" s="7">
        <f>MONTH(P131)</f>
        <v>1</v>
      </c>
      <c r="S131" s="7">
        <f>DAY(N131)</f>
        <v>0</v>
      </c>
      <c r="T131" s="5" t="str">
        <f>IF(Q131=1900,"",IF(R131&lt;4,Q131-1,Q131))</f>
        <v/>
      </c>
      <c r="U131" s="8"/>
      <c r="V131" s="48">
        <v>1</v>
      </c>
      <c r="W131" s="5"/>
      <c r="X131" s="10">
        <f>IF(BG131=0,0,IF(BG131&gt;L131,U131-1,ROUND((U131*M131)*(BG131-1),0)))</f>
        <v>0</v>
      </c>
      <c r="Y131" s="10">
        <f>U131-X131</f>
        <v>0</v>
      </c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47">
        <f>IF(BG131=0,0,IF(BG131=L131,Y131-1,IF(Y131=1,0,ROUND(U131*M131,0))))</f>
        <v>0</v>
      </c>
      <c r="AO131" s="5"/>
      <c r="AP131" s="6">
        <f>Y131-AN131</f>
        <v>0</v>
      </c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46"/>
      <c r="BD131" s="5"/>
      <c r="BE131" s="5"/>
      <c r="BF131" s="5"/>
      <c r="BG131" s="7">
        <f>IF(T131="",0,$O$1-T131)</f>
        <v>0</v>
      </c>
      <c r="BH131" s="5"/>
      <c r="BI131" s="6">
        <f>U131-AP131</f>
        <v>0</v>
      </c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</row>
    <row r="132" spans="1:75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 t="e">
        <f>VLOOKUP(L132,'[3]償却率（定額法）'!$B$6:$C$104,2)</f>
        <v>#N/A</v>
      </c>
      <c r="N132" s="49"/>
      <c r="O132" s="49"/>
      <c r="P132" s="11">
        <f>IF(O132="",N132,O132)</f>
        <v>0</v>
      </c>
      <c r="Q132" s="7">
        <f>YEAR(P132)</f>
        <v>1900</v>
      </c>
      <c r="R132" s="7">
        <f>MONTH(P132)</f>
        <v>1</v>
      </c>
      <c r="S132" s="7">
        <f>DAY(N132)</f>
        <v>0</v>
      </c>
      <c r="T132" s="5" t="str">
        <f>IF(Q132=1900,"",IF(R132&lt;4,Q132-1,Q132))</f>
        <v/>
      </c>
      <c r="U132" s="8"/>
      <c r="V132" s="48">
        <v>1</v>
      </c>
      <c r="W132" s="5"/>
      <c r="X132" s="10">
        <f>IF(BG132=0,0,IF(BG132&gt;L132,U132-1,ROUND((U132*M132)*(BG132-1),0)))</f>
        <v>0</v>
      </c>
      <c r="Y132" s="10">
        <f>U132-X132</f>
        <v>0</v>
      </c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47">
        <f>IF(BG132=0,0,IF(BG132=L132,Y132-1,IF(Y132=1,0,ROUND(U132*M132,0))))</f>
        <v>0</v>
      </c>
      <c r="AO132" s="5"/>
      <c r="AP132" s="6">
        <f>Y132-AN132</f>
        <v>0</v>
      </c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46"/>
      <c r="BD132" s="5"/>
      <c r="BE132" s="5"/>
      <c r="BF132" s="5"/>
      <c r="BG132" s="7">
        <f>IF(T132="",0,$O$1-T132)</f>
        <v>0</v>
      </c>
      <c r="BH132" s="5"/>
      <c r="BI132" s="6">
        <f>U132-AP132</f>
        <v>0</v>
      </c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</row>
    <row r="133" spans="1:75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 t="e">
        <f>VLOOKUP(L133,'[3]償却率（定額法）'!$B$6:$C$104,2)</f>
        <v>#N/A</v>
      </c>
      <c r="N133" s="49"/>
      <c r="O133" s="49"/>
      <c r="P133" s="11">
        <f>IF(O133="",N133,O133)</f>
        <v>0</v>
      </c>
      <c r="Q133" s="7">
        <f>YEAR(P133)</f>
        <v>1900</v>
      </c>
      <c r="R133" s="7">
        <f>MONTH(P133)</f>
        <v>1</v>
      </c>
      <c r="S133" s="7">
        <f>DAY(N133)</f>
        <v>0</v>
      </c>
      <c r="T133" s="5" t="str">
        <f>IF(Q133=1900,"",IF(R133&lt;4,Q133-1,Q133))</f>
        <v/>
      </c>
      <c r="U133" s="8"/>
      <c r="V133" s="48">
        <v>1</v>
      </c>
      <c r="W133" s="5"/>
      <c r="X133" s="10">
        <f>IF(BG133=0,0,IF(BG133&gt;L133,U133-1,ROUND((U133*M133)*(BG133-1),0)))</f>
        <v>0</v>
      </c>
      <c r="Y133" s="10">
        <f>U133-X133</f>
        <v>0</v>
      </c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47">
        <f>IF(BG133=0,0,IF(BG133=L133,Y133-1,IF(Y133=1,0,ROUND(U133*M133,0))))</f>
        <v>0</v>
      </c>
      <c r="AO133" s="5"/>
      <c r="AP133" s="6">
        <f>Y133-AN133</f>
        <v>0</v>
      </c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46"/>
      <c r="BD133" s="5"/>
      <c r="BE133" s="5"/>
      <c r="BF133" s="5"/>
      <c r="BG133" s="7">
        <f>IF(T133="",0,$O$1-T133)</f>
        <v>0</v>
      </c>
      <c r="BH133" s="5"/>
      <c r="BI133" s="6">
        <f>U133-AP133</f>
        <v>0</v>
      </c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</row>
    <row r="134" spans="1:75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 t="e">
        <f>VLOOKUP(L134,'[3]償却率（定額法）'!$B$6:$C$104,2)</f>
        <v>#N/A</v>
      </c>
      <c r="N134" s="49"/>
      <c r="O134" s="49"/>
      <c r="P134" s="11">
        <f>IF(O134="",N134,O134)</f>
        <v>0</v>
      </c>
      <c r="Q134" s="7">
        <f>YEAR(P134)</f>
        <v>1900</v>
      </c>
      <c r="R134" s="7">
        <f>MONTH(P134)</f>
        <v>1</v>
      </c>
      <c r="S134" s="7">
        <f>DAY(N134)</f>
        <v>0</v>
      </c>
      <c r="T134" s="5" t="str">
        <f>IF(Q134=1900,"",IF(R134&lt;4,Q134-1,Q134))</f>
        <v/>
      </c>
      <c r="U134" s="8"/>
      <c r="V134" s="48">
        <v>1</v>
      </c>
      <c r="W134" s="5"/>
      <c r="X134" s="10">
        <f>IF(BG134=0,0,IF(BG134&gt;L134,U134-1,ROUND((U134*M134)*(BG134-1),0)))</f>
        <v>0</v>
      </c>
      <c r="Y134" s="10">
        <f>U134-X134</f>
        <v>0</v>
      </c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47">
        <f>IF(BG134=0,0,IF(BG134=L134,Y134-1,IF(Y134=1,0,ROUND(U134*M134,0))))</f>
        <v>0</v>
      </c>
      <c r="AO134" s="5"/>
      <c r="AP134" s="6">
        <f>Y134-AN134</f>
        <v>0</v>
      </c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46"/>
      <c r="BD134" s="5"/>
      <c r="BE134" s="5"/>
      <c r="BF134" s="5"/>
      <c r="BG134" s="7">
        <f>IF(T134="",0,$O$1-T134)</f>
        <v>0</v>
      </c>
      <c r="BH134" s="5"/>
      <c r="BI134" s="6">
        <f>U134-AP134</f>
        <v>0</v>
      </c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</row>
    <row r="135" spans="1:75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 t="e">
        <f>VLOOKUP(L135,'[3]償却率（定額法）'!$B$6:$C$104,2)</f>
        <v>#N/A</v>
      </c>
      <c r="N135" s="49"/>
      <c r="O135" s="49"/>
      <c r="P135" s="11">
        <f>IF(O135="",N135,O135)</f>
        <v>0</v>
      </c>
      <c r="Q135" s="7">
        <f>YEAR(P135)</f>
        <v>1900</v>
      </c>
      <c r="R135" s="7">
        <f>MONTH(P135)</f>
        <v>1</v>
      </c>
      <c r="S135" s="7">
        <f>DAY(N135)</f>
        <v>0</v>
      </c>
      <c r="T135" s="5" t="str">
        <f>IF(Q135=1900,"",IF(R135&lt;4,Q135-1,Q135))</f>
        <v/>
      </c>
      <c r="U135" s="8"/>
      <c r="V135" s="48">
        <v>1</v>
      </c>
      <c r="W135" s="5"/>
      <c r="X135" s="10">
        <f>IF(BG135=0,0,IF(BG135&gt;L135,U135-1,ROUND((U135*M135)*(BG135-1),0)))</f>
        <v>0</v>
      </c>
      <c r="Y135" s="10">
        <f>U135-X135</f>
        <v>0</v>
      </c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47">
        <f>IF(BG135=0,0,IF(BG135=L135,Y135-1,IF(Y135=1,0,ROUND(U135*M135,0))))</f>
        <v>0</v>
      </c>
      <c r="AO135" s="5"/>
      <c r="AP135" s="6">
        <f>Y135-AN135</f>
        <v>0</v>
      </c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46"/>
      <c r="BD135" s="5"/>
      <c r="BE135" s="5"/>
      <c r="BF135" s="5"/>
      <c r="BG135" s="7">
        <f>IF(T135="",0,$O$1-T135)</f>
        <v>0</v>
      </c>
      <c r="BH135" s="5"/>
      <c r="BI135" s="6">
        <f>U135-AP135</f>
        <v>0</v>
      </c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</row>
    <row r="136" spans="1:75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 t="e">
        <f>VLOOKUP(L136,'[3]償却率（定額法）'!$B$6:$C$104,2)</f>
        <v>#N/A</v>
      </c>
      <c r="N136" s="49"/>
      <c r="O136" s="49"/>
      <c r="P136" s="11">
        <f>IF(O136="",N136,O136)</f>
        <v>0</v>
      </c>
      <c r="Q136" s="7">
        <f>YEAR(P136)</f>
        <v>1900</v>
      </c>
      <c r="R136" s="7">
        <f>MONTH(P136)</f>
        <v>1</v>
      </c>
      <c r="S136" s="7">
        <f>DAY(N136)</f>
        <v>0</v>
      </c>
      <c r="T136" s="5" t="str">
        <f>IF(Q136=1900,"",IF(R136&lt;4,Q136-1,Q136))</f>
        <v/>
      </c>
      <c r="U136" s="8"/>
      <c r="V136" s="48">
        <v>1</v>
      </c>
      <c r="W136" s="5"/>
      <c r="X136" s="10">
        <f>IF(BG136=0,0,IF(BG136&gt;L136,U136-1,ROUND((U136*M136)*(BG136-1),0)))</f>
        <v>0</v>
      </c>
      <c r="Y136" s="10">
        <f>U136-X136</f>
        <v>0</v>
      </c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47">
        <f>IF(BG136=0,0,IF(BG136=L136,Y136-1,IF(Y136=1,0,ROUND(U136*M136,0))))</f>
        <v>0</v>
      </c>
      <c r="AO136" s="5"/>
      <c r="AP136" s="6">
        <f>Y136-AN136</f>
        <v>0</v>
      </c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46"/>
      <c r="BD136" s="5"/>
      <c r="BE136" s="5"/>
      <c r="BF136" s="5"/>
      <c r="BG136" s="7">
        <f>IF(T136="",0,$O$1-T136)</f>
        <v>0</v>
      </c>
      <c r="BH136" s="5"/>
      <c r="BI136" s="6">
        <f>U136-AP136</f>
        <v>0</v>
      </c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</row>
    <row r="137" spans="1:75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 t="e">
        <f>VLOOKUP(L137,'[3]償却率（定額法）'!$B$6:$C$104,2)</f>
        <v>#N/A</v>
      </c>
      <c r="N137" s="49"/>
      <c r="O137" s="49"/>
      <c r="P137" s="11">
        <f>IF(O137="",N137,O137)</f>
        <v>0</v>
      </c>
      <c r="Q137" s="7">
        <f>YEAR(P137)</f>
        <v>1900</v>
      </c>
      <c r="R137" s="7">
        <f>MONTH(P137)</f>
        <v>1</v>
      </c>
      <c r="S137" s="7">
        <f>DAY(N137)</f>
        <v>0</v>
      </c>
      <c r="T137" s="5" t="str">
        <f>IF(Q137=1900,"",IF(R137&lt;4,Q137-1,Q137))</f>
        <v/>
      </c>
      <c r="U137" s="8"/>
      <c r="V137" s="48">
        <v>1</v>
      </c>
      <c r="W137" s="5"/>
      <c r="X137" s="10">
        <f>IF(BG137=0,0,IF(BG137&gt;L137,U137-1,ROUND((U137*M137)*(BG137-1),0)))</f>
        <v>0</v>
      </c>
      <c r="Y137" s="10">
        <f>U137-X137</f>
        <v>0</v>
      </c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47">
        <f>IF(BG137=0,0,IF(BG137=L137,Y137-1,IF(Y137=1,0,ROUND(U137*M137,0))))</f>
        <v>0</v>
      </c>
      <c r="AO137" s="5"/>
      <c r="AP137" s="6">
        <f>Y137-AN137</f>
        <v>0</v>
      </c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46"/>
      <c r="BD137" s="5"/>
      <c r="BE137" s="5"/>
      <c r="BF137" s="5"/>
      <c r="BG137" s="7">
        <f>IF(T137="",0,$O$1-T137)</f>
        <v>0</v>
      </c>
      <c r="BH137" s="5"/>
      <c r="BI137" s="6">
        <f>U137-AP137</f>
        <v>0</v>
      </c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</row>
    <row r="138" spans="1:75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 t="e">
        <f>VLOOKUP(L138,'[3]償却率（定額法）'!$B$6:$C$104,2)</f>
        <v>#N/A</v>
      </c>
      <c r="N138" s="49"/>
      <c r="O138" s="49"/>
      <c r="P138" s="11">
        <f>IF(O138="",N138,O138)</f>
        <v>0</v>
      </c>
      <c r="Q138" s="7">
        <f>YEAR(P138)</f>
        <v>1900</v>
      </c>
      <c r="R138" s="7">
        <f>MONTH(P138)</f>
        <v>1</v>
      </c>
      <c r="S138" s="7">
        <f>DAY(N138)</f>
        <v>0</v>
      </c>
      <c r="T138" s="5" t="str">
        <f>IF(Q138=1900,"",IF(R138&lt;4,Q138-1,Q138))</f>
        <v/>
      </c>
      <c r="U138" s="8"/>
      <c r="V138" s="48">
        <v>1</v>
      </c>
      <c r="W138" s="5"/>
      <c r="X138" s="10">
        <f>IF(BG138=0,0,IF(BG138&gt;L138,U138-1,ROUND((U138*M138)*(BG138-1),0)))</f>
        <v>0</v>
      </c>
      <c r="Y138" s="10">
        <f>U138-X138</f>
        <v>0</v>
      </c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47">
        <f>IF(BG138=0,0,IF(BG138=L138,Y138-1,IF(Y138=1,0,ROUND(U138*M138,0))))</f>
        <v>0</v>
      </c>
      <c r="AO138" s="5"/>
      <c r="AP138" s="6">
        <f>Y138-AN138</f>
        <v>0</v>
      </c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46"/>
      <c r="BD138" s="5"/>
      <c r="BE138" s="5"/>
      <c r="BF138" s="5"/>
      <c r="BG138" s="7">
        <f>IF(T138="",0,$O$1-T138)</f>
        <v>0</v>
      </c>
      <c r="BH138" s="5"/>
      <c r="BI138" s="6">
        <f>U138-AP138</f>
        <v>0</v>
      </c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</row>
    <row r="139" spans="1:75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 t="e">
        <f>VLOOKUP(L139,'[3]償却率（定額法）'!$B$6:$C$104,2)</f>
        <v>#N/A</v>
      </c>
      <c r="N139" s="49"/>
      <c r="O139" s="49"/>
      <c r="P139" s="11">
        <f>IF(O139="",N139,O139)</f>
        <v>0</v>
      </c>
      <c r="Q139" s="7">
        <f>YEAR(P139)</f>
        <v>1900</v>
      </c>
      <c r="R139" s="7">
        <f>MONTH(P139)</f>
        <v>1</v>
      </c>
      <c r="S139" s="7">
        <f>DAY(N139)</f>
        <v>0</v>
      </c>
      <c r="T139" s="5" t="str">
        <f>IF(Q139=1900,"",IF(R139&lt;4,Q139-1,Q139))</f>
        <v/>
      </c>
      <c r="U139" s="8"/>
      <c r="V139" s="48">
        <v>1</v>
      </c>
      <c r="W139" s="5"/>
      <c r="X139" s="10">
        <f>IF(BG139=0,0,IF(BG139&gt;L139,U139-1,ROUND((U139*M139)*(BG139-1),0)))</f>
        <v>0</v>
      </c>
      <c r="Y139" s="10">
        <f>U139-X139</f>
        <v>0</v>
      </c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47">
        <f>IF(BG139=0,0,IF(BG139=L139,Y139-1,IF(Y139=1,0,ROUND(U139*M139,0))))</f>
        <v>0</v>
      </c>
      <c r="AO139" s="5"/>
      <c r="AP139" s="6">
        <f>Y139-AN139</f>
        <v>0</v>
      </c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46"/>
      <c r="BD139" s="5"/>
      <c r="BE139" s="5"/>
      <c r="BF139" s="5"/>
      <c r="BG139" s="7">
        <f>IF(T139="",0,$O$1-T139)</f>
        <v>0</v>
      </c>
      <c r="BH139" s="5"/>
      <c r="BI139" s="6">
        <f>U139-AP139</f>
        <v>0</v>
      </c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</row>
    <row r="140" spans="1:75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 t="e">
        <f>VLOOKUP(L140,'[3]償却率（定額法）'!$B$6:$C$104,2)</f>
        <v>#N/A</v>
      </c>
      <c r="N140" s="49"/>
      <c r="O140" s="49"/>
      <c r="P140" s="11">
        <f>IF(O140="",N140,O140)</f>
        <v>0</v>
      </c>
      <c r="Q140" s="7">
        <f>YEAR(P140)</f>
        <v>1900</v>
      </c>
      <c r="R140" s="7">
        <f>MONTH(P140)</f>
        <v>1</v>
      </c>
      <c r="S140" s="7">
        <f>DAY(N140)</f>
        <v>0</v>
      </c>
      <c r="T140" s="5" t="str">
        <f>IF(Q140=1900,"",IF(R140&lt;4,Q140-1,Q140))</f>
        <v/>
      </c>
      <c r="U140" s="8"/>
      <c r="V140" s="48">
        <v>1</v>
      </c>
      <c r="W140" s="5"/>
      <c r="X140" s="10">
        <f>IF(BG140=0,0,IF(BG140&gt;L140,U140-1,ROUND((U140*M140)*(BG140-1),0)))</f>
        <v>0</v>
      </c>
      <c r="Y140" s="10">
        <f>U140-X140</f>
        <v>0</v>
      </c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47">
        <f>IF(BG140=0,0,IF(BG140=L140,Y140-1,IF(Y140=1,0,ROUND(U140*M140,0))))</f>
        <v>0</v>
      </c>
      <c r="AO140" s="5"/>
      <c r="AP140" s="6">
        <f>Y140-AN140</f>
        <v>0</v>
      </c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46"/>
      <c r="BD140" s="5"/>
      <c r="BE140" s="5"/>
      <c r="BF140" s="5"/>
      <c r="BG140" s="7">
        <f>IF(T140="",0,$O$1-T140)</f>
        <v>0</v>
      </c>
      <c r="BH140" s="5"/>
      <c r="BI140" s="6">
        <f>U140-AP140</f>
        <v>0</v>
      </c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</row>
    <row r="141" spans="1:75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 t="e">
        <f>VLOOKUP(L141,'[3]償却率（定額法）'!$B$6:$C$104,2)</f>
        <v>#N/A</v>
      </c>
      <c r="N141" s="49"/>
      <c r="O141" s="49"/>
      <c r="P141" s="11">
        <f>IF(O141="",N141,O141)</f>
        <v>0</v>
      </c>
      <c r="Q141" s="7">
        <f>YEAR(P141)</f>
        <v>1900</v>
      </c>
      <c r="R141" s="7">
        <f>MONTH(P141)</f>
        <v>1</v>
      </c>
      <c r="S141" s="7">
        <f>DAY(N141)</f>
        <v>0</v>
      </c>
      <c r="T141" s="5" t="str">
        <f>IF(Q141=1900,"",IF(R141&lt;4,Q141-1,Q141))</f>
        <v/>
      </c>
      <c r="U141" s="8"/>
      <c r="V141" s="48">
        <v>1</v>
      </c>
      <c r="W141" s="5"/>
      <c r="X141" s="10">
        <f>IF(BG141=0,0,IF(BG141&gt;L141,U141-1,ROUND((U141*M141)*(BG141-1),0)))</f>
        <v>0</v>
      </c>
      <c r="Y141" s="10">
        <f>U141-X141</f>
        <v>0</v>
      </c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47">
        <f>IF(BG141=0,0,IF(BG141=L141,Y141-1,IF(Y141=1,0,ROUND(U141*M141,0))))</f>
        <v>0</v>
      </c>
      <c r="AO141" s="5"/>
      <c r="AP141" s="6">
        <f>Y141-AN141</f>
        <v>0</v>
      </c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46"/>
      <c r="BD141" s="5"/>
      <c r="BE141" s="5"/>
      <c r="BF141" s="5"/>
      <c r="BG141" s="7">
        <f>IF(T141="",0,$O$1-T141)</f>
        <v>0</v>
      </c>
      <c r="BH141" s="5"/>
      <c r="BI141" s="6">
        <f>U141-AP141</f>
        <v>0</v>
      </c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</row>
    <row r="142" spans="1:75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 t="e">
        <f>VLOOKUP(L142,'[3]償却率（定額法）'!$B$6:$C$104,2)</f>
        <v>#N/A</v>
      </c>
      <c r="N142" s="49"/>
      <c r="O142" s="49"/>
      <c r="P142" s="11">
        <f>IF(O142="",N142,O142)</f>
        <v>0</v>
      </c>
      <c r="Q142" s="7">
        <f>YEAR(P142)</f>
        <v>1900</v>
      </c>
      <c r="R142" s="7">
        <f>MONTH(P142)</f>
        <v>1</v>
      </c>
      <c r="S142" s="7">
        <f>DAY(N142)</f>
        <v>0</v>
      </c>
      <c r="T142" s="5" t="str">
        <f>IF(Q142=1900,"",IF(R142&lt;4,Q142-1,Q142))</f>
        <v/>
      </c>
      <c r="U142" s="8"/>
      <c r="V142" s="48">
        <v>1</v>
      </c>
      <c r="W142" s="5"/>
      <c r="X142" s="10">
        <f>IF(BG142=0,0,IF(BG142&gt;L142,U142-1,ROUND((U142*M142)*(BG142-1),0)))</f>
        <v>0</v>
      </c>
      <c r="Y142" s="10">
        <f>U142-X142</f>
        <v>0</v>
      </c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47">
        <f>IF(BG142=0,0,IF(BG142=L142,Y142-1,IF(Y142=1,0,ROUND(U142*M142,0))))</f>
        <v>0</v>
      </c>
      <c r="AO142" s="5"/>
      <c r="AP142" s="6">
        <f>Y142-AN142</f>
        <v>0</v>
      </c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46"/>
      <c r="BD142" s="5"/>
      <c r="BE142" s="5"/>
      <c r="BF142" s="5"/>
      <c r="BG142" s="7">
        <f>IF(T142="",0,$O$1-T142)</f>
        <v>0</v>
      </c>
      <c r="BH142" s="5"/>
      <c r="BI142" s="6">
        <f>U142-AP142</f>
        <v>0</v>
      </c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</row>
    <row r="143" spans="1:75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 t="e">
        <f>VLOOKUP(L143,'[3]償却率（定額法）'!$B$6:$C$104,2)</f>
        <v>#N/A</v>
      </c>
      <c r="N143" s="49"/>
      <c r="O143" s="49"/>
      <c r="P143" s="11">
        <f>IF(O143="",N143,O143)</f>
        <v>0</v>
      </c>
      <c r="Q143" s="7">
        <f>YEAR(P143)</f>
        <v>1900</v>
      </c>
      <c r="R143" s="7">
        <f>MONTH(P143)</f>
        <v>1</v>
      </c>
      <c r="S143" s="7">
        <f>DAY(N143)</f>
        <v>0</v>
      </c>
      <c r="T143" s="5" t="str">
        <f>IF(Q143=1900,"",IF(R143&lt;4,Q143-1,Q143))</f>
        <v/>
      </c>
      <c r="U143" s="8"/>
      <c r="V143" s="48">
        <v>1</v>
      </c>
      <c r="W143" s="5"/>
      <c r="X143" s="10">
        <f>IF(BG143=0,0,IF(BG143&gt;L143,U143-1,ROUND((U143*M143)*(BG143-1),0)))</f>
        <v>0</v>
      </c>
      <c r="Y143" s="10">
        <f>U143-X143</f>
        <v>0</v>
      </c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47">
        <f>IF(BG143=0,0,IF(BG143=L143,Y143-1,IF(Y143=1,0,ROUND(U143*M143,0))))</f>
        <v>0</v>
      </c>
      <c r="AO143" s="5"/>
      <c r="AP143" s="6">
        <f>Y143-AN143</f>
        <v>0</v>
      </c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46"/>
      <c r="BD143" s="5"/>
      <c r="BE143" s="5"/>
      <c r="BF143" s="5"/>
      <c r="BG143" s="7">
        <f>IF(T143="",0,$O$1-T143)</f>
        <v>0</v>
      </c>
      <c r="BH143" s="5"/>
      <c r="BI143" s="6">
        <f>U143-AP143</f>
        <v>0</v>
      </c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</row>
    <row r="144" spans="1:75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 t="e">
        <f>VLOOKUP(L144,'[3]償却率（定額法）'!$B$6:$C$104,2)</f>
        <v>#N/A</v>
      </c>
      <c r="N144" s="49"/>
      <c r="O144" s="49"/>
      <c r="P144" s="11">
        <f>IF(O144="",N144,O144)</f>
        <v>0</v>
      </c>
      <c r="Q144" s="7">
        <f>YEAR(P144)</f>
        <v>1900</v>
      </c>
      <c r="R144" s="7">
        <f>MONTH(P144)</f>
        <v>1</v>
      </c>
      <c r="S144" s="7">
        <f>DAY(N144)</f>
        <v>0</v>
      </c>
      <c r="T144" s="5" t="str">
        <f>IF(Q144=1900,"",IF(R144&lt;4,Q144-1,Q144))</f>
        <v/>
      </c>
      <c r="U144" s="8"/>
      <c r="V144" s="48">
        <v>1</v>
      </c>
      <c r="W144" s="5"/>
      <c r="X144" s="10">
        <f>IF(BG144=0,0,IF(BG144&gt;L144,U144-1,ROUND((U144*M144)*(BG144-1),0)))</f>
        <v>0</v>
      </c>
      <c r="Y144" s="10">
        <f>U144-X144</f>
        <v>0</v>
      </c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47">
        <f>IF(BG144=0,0,IF(BG144=L144,Y144-1,IF(Y144=1,0,ROUND(U144*M144,0))))</f>
        <v>0</v>
      </c>
      <c r="AO144" s="5"/>
      <c r="AP144" s="6">
        <f>Y144-AN144</f>
        <v>0</v>
      </c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46"/>
      <c r="BD144" s="5"/>
      <c r="BE144" s="5"/>
      <c r="BF144" s="5"/>
      <c r="BG144" s="7">
        <f>IF(T144="",0,$O$1-T144)</f>
        <v>0</v>
      </c>
      <c r="BH144" s="5"/>
      <c r="BI144" s="6">
        <f>U144-AP144</f>
        <v>0</v>
      </c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</row>
    <row r="145" spans="1:75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 t="e">
        <f>VLOOKUP(L145,'[3]償却率（定額法）'!$B$6:$C$104,2)</f>
        <v>#N/A</v>
      </c>
      <c r="N145" s="49"/>
      <c r="O145" s="49"/>
      <c r="P145" s="11">
        <f>IF(O145="",N145,O145)</f>
        <v>0</v>
      </c>
      <c r="Q145" s="7">
        <f>YEAR(P145)</f>
        <v>1900</v>
      </c>
      <c r="R145" s="7">
        <f>MONTH(P145)</f>
        <v>1</v>
      </c>
      <c r="S145" s="7">
        <f>DAY(N145)</f>
        <v>0</v>
      </c>
      <c r="T145" s="5" t="str">
        <f>IF(Q145=1900,"",IF(R145&lt;4,Q145-1,Q145))</f>
        <v/>
      </c>
      <c r="U145" s="8"/>
      <c r="V145" s="48">
        <v>1</v>
      </c>
      <c r="W145" s="5"/>
      <c r="X145" s="10">
        <f>IF(BG145=0,0,IF(BG145&gt;L145,U145-1,ROUND((U145*M145)*(BG145-1),0)))</f>
        <v>0</v>
      </c>
      <c r="Y145" s="10">
        <f>U145-X145</f>
        <v>0</v>
      </c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47">
        <f>IF(BG145=0,0,IF(BG145=L145,Y145-1,IF(Y145=1,0,ROUND(U145*M145,0))))</f>
        <v>0</v>
      </c>
      <c r="AO145" s="5"/>
      <c r="AP145" s="6">
        <f>Y145-AN145</f>
        <v>0</v>
      </c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46"/>
      <c r="BD145" s="5"/>
      <c r="BE145" s="5"/>
      <c r="BF145" s="5"/>
      <c r="BG145" s="7">
        <f>IF(T145="",0,$O$1-T145)</f>
        <v>0</v>
      </c>
      <c r="BH145" s="5"/>
      <c r="BI145" s="6">
        <f>U145-AP145</f>
        <v>0</v>
      </c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</row>
    <row r="146" spans="1:75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 t="e">
        <f>VLOOKUP(L146,'[3]償却率（定額法）'!$B$6:$C$104,2)</f>
        <v>#N/A</v>
      </c>
      <c r="N146" s="49"/>
      <c r="O146" s="49"/>
      <c r="P146" s="11">
        <f>IF(O146="",N146,O146)</f>
        <v>0</v>
      </c>
      <c r="Q146" s="7">
        <f>YEAR(P146)</f>
        <v>1900</v>
      </c>
      <c r="R146" s="7">
        <f>MONTH(P146)</f>
        <v>1</v>
      </c>
      <c r="S146" s="7">
        <f>DAY(N146)</f>
        <v>0</v>
      </c>
      <c r="T146" s="5" t="str">
        <f>IF(Q146=1900,"",IF(R146&lt;4,Q146-1,Q146))</f>
        <v/>
      </c>
      <c r="U146" s="8"/>
      <c r="V146" s="48">
        <v>1</v>
      </c>
      <c r="W146" s="5"/>
      <c r="X146" s="10">
        <f>IF(BG146=0,0,IF(BG146&gt;L146,U146-1,ROUND((U146*M146)*(BG146-1),0)))</f>
        <v>0</v>
      </c>
      <c r="Y146" s="10">
        <f>U146-X146</f>
        <v>0</v>
      </c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47">
        <f>IF(BG146=0,0,IF(BG146=L146,Y146-1,IF(Y146=1,0,ROUND(U146*M146,0))))</f>
        <v>0</v>
      </c>
      <c r="AO146" s="5"/>
      <c r="AP146" s="6">
        <f>Y146-AN146</f>
        <v>0</v>
      </c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46"/>
      <c r="BD146" s="5"/>
      <c r="BE146" s="5"/>
      <c r="BF146" s="5"/>
      <c r="BG146" s="7">
        <f>IF(T146="",0,$O$1-T146)</f>
        <v>0</v>
      </c>
      <c r="BH146" s="5"/>
      <c r="BI146" s="6">
        <f>U146-AP146</f>
        <v>0</v>
      </c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</row>
    <row r="147" spans="1:75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 t="e">
        <f>VLOOKUP(L147,'[3]償却率（定額法）'!$B$6:$C$104,2)</f>
        <v>#N/A</v>
      </c>
      <c r="N147" s="49"/>
      <c r="O147" s="49"/>
      <c r="P147" s="11">
        <f>IF(O147="",N147,O147)</f>
        <v>0</v>
      </c>
      <c r="Q147" s="7">
        <f>YEAR(P147)</f>
        <v>1900</v>
      </c>
      <c r="R147" s="7">
        <f>MONTH(P147)</f>
        <v>1</v>
      </c>
      <c r="S147" s="7">
        <f>DAY(N147)</f>
        <v>0</v>
      </c>
      <c r="T147" s="5" t="str">
        <f>IF(Q147=1900,"",IF(R147&lt;4,Q147-1,Q147))</f>
        <v/>
      </c>
      <c r="U147" s="8"/>
      <c r="V147" s="48">
        <v>1</v>
      </c>
      <c r="W147" s="5"/>
      <c r="X147" s="10">
        <f>IF(BG147=0,0,IF(BG147&gt;L147,U147-1,ROUND((U147*M147)*(BG147-1),0)))</f>
        <v>0</v>
      </c>
      <c r="Y147" s="10">
        <f>U147-X147</f>
        <v>0</v>
      </c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47">
        <f>IF(BG147=0,0,IF(BG147=L147,Y147-1,IF(Y147=1,0,ROUND(U147*M147,0))))</f>
        <v>0</v>
      </c>
      <c r="AO147" s="5"/>
      <c r="AP147" s="6">
        <f>Y147-AN147</f>
        <v>0</v>
      </c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46"/>
      <c r="BD147" s="5"/>
      <c r="BE147" s="5"/>
      <c r="BF147" s="5"/>
      <c r="BG147" s="7">
        <f>IF(T147="",0,$O$1-T147)</f>
        <v>0</v>
      </c>
      <c r="BH147" s="5"/>
      <c r="BI147" s="6">
        <f>U147-AP147</f>
        <v>0</v>
      </c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</row>
    <row r="148" spans="1:75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 t="e">
        <f>VLOOKUP(L148,'[3]償却率（定額法）'!$B$6:$C$104,2)</f>
        <v>#N/A</v>
      </c>
      <c r="N148" s="49"/>
      <c r="O148" s="49"/>
      <c r="P148" s="11">
        <f>IF(O148="",N148,O148)</f>
        <v>0</v>
      </c>
      <c r="Q148" s="7">
        <f>YEAR(P148)</f>
        <v>1900</v>
      </c>
      <c r="R148" s="7">
        <f>MONTH(P148)</f>
        <v>1</v>
      </c>
      <c r="S148" s="7">
        <f>DAY(N148)</f>
        <v>0</v>
      </c>
      <c r="T148" s="5" t="str">
        <f>IF(Q148=1900,"",IF(R148&lt;4,Q148-1,Q148))</f>
        <v/>
      </c>
      <c r="U148" s="8"/>
      <c r="V148" s="48">
        <v>1</v>
      </c>
      <c r="W148" s="5"/>
      <c r="X148" s="10">
        <f>IF(BG148=0,0,IF(BG148&gt;L148,U148-1,ROUND((U148*M148)*(BG148-1),0)))</f>
        <v>0</v>
      </c>
      <c r="Y148" s="10">
        <f>U148-X148</f>
        <v>0</v>
      </c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47">
        <f>IF(BG148=0,0,IF(BG148=L148,Y148-1,IF(Y148=1,0,ROUND(U148*M148,0))))</f>
        <v>0</v>
      </c>
      <c r="AO148" s="5"/>
      <c r="AP148" s="6">
        <f>Y148-AN148</f>
        <v>0</v>
      </c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46"/>
      <c r="BD148" s="5"/>
      <c r="BE148" s="5"/>
      <c r="BF148" s="5"/>
      <c r="BG148" s="7">
        <f>IF(T148="",0,$O$1-T148)</f>
        <v>0</v>
      </c>
      <c r="BH148" s="5"/>
      <c r="BI148" s="6">
        <f>U148-AP148</f>
        <v>0</v>
      </c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</row>
    <row r="149" spans="1:75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 t="e">
        <f>VLOOKUP(L149,'[3]償却率（定額法）'!$B$6:$C$104,2)</f>
        <v>#N/A</v>
      </c>
      <c r="N149" s="49"/>
      <c r="O149" s="49"/>
      <c r="P149" s="11">
        <f>IF(O149="",N149,O149)</f>
        <v>0</v>
      </c>
      <c r="Q149" s="7">
        <f>YEAR(P149)</f>
        <v>1900</v>
      </c>
      <c r="R149" s="7">
        <f>MONTH(P149)</f>
        <v>1</v>
      </c>
      <c r="S149" s="7">
        <f>DAY(N149)</f>
        <v>0</v>
      </c>
      <c r="T149" s="5" t="str">
        <f>IF(Q149=1900,"",IF(R149&lt;4,Q149-1,Q149))</f>
        <v/>
      </c>
      <c r="U149" s="8"/>
      <c r="V149" s="48">
        <v>1</v>
      </c>
      <c r="W149" s="5"/>
      <c r="X149" s="10">
        <f>IF(BG149=0,0,IF(BG149&gt;L149,U149-1,ROUND((U149*M149)*(BG149-1),0)))</f>
        <v>0</v>
      </c>
      <c r="Y149" s="10">
        <f>U149-X149</f>
        <v>0</v>
      </c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47">
        <f>IF(BG149=0,0,IF(BG149=L149,Y149-1,IF(Y149=1,0,ROUND(U149*M149,0))))</f>
        <v>0</v>
      </c>
      <c r="AO149" s="5"/>
      <c r="AP149" s="6">
        <f>Y149-AN149</f>
        <v>0</v>
      </c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46"/>
      <c r="BD149" s="5"/>
      <c r="BE149" s="5"/>
      <c r="BF149" s="5"/>
      <c r="BG149" s="7">
        <f>IF(T149="",0,$O$1-T149)</f>
        <v>0</v>
      </c>
      <c r="BH149" s="5"/>
      <c r="BI149" s="6">
        <f>U149-AP149</f>
        <v>0</v>
      </c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</row>
    <row r="150" spans="1:75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 t="e">
        <f>VLOOKUP(L150,'[3]償却率（定額法）'!$B$6:$C$104,2)</f>
        <v>#N/A</v>
      </c>
      <c r="N150" s="49"/>
      <c r="O150" s="49"/>
      <c r="P150" s="11">
        <f>IF(O150="",N150,O150)</f>
        <v>0</v>
      </c>
      <c r="Q150" s="7">
        <f>YEAR(P150)</f>
        <v>1900</v>
      </c>
      <c r="R150" s="7">
        <f>MONTH(P150)</f>
        <v>1</v>
      </c>
      <c r="S150" s="7">
        <f>DAY(N150)</f>
        <v>0</v>
      </c>
      <c r="T150" s="5" t="str">
        <f>IF(Q150=1900,"",IF(R150&lt;4,Q150-1,Q150))</f>
        <v/>
      </c>
      <c r="U150" s="8"/>
      <c r="V150" s="48">
        <v>1</v>
      </c>
      <c r="W150" s="5"/>
      <c r="X150" s="10">
        <f>IF(BG150=0,0,IF(BG150&gt;L150,U150-1,ROUND((U150*M150)*(BG150-1),0)))</f>
        <v>0</v>
      </c>
      <c r="Y150" s="10">
        <f>U150-X150</f>
        <v>0</v>
      </c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47">
        <f>IF(BG150=0,0,IF(BG150=L150,Y150-1,IF(Y150=1,0,ROUND(U150*M150,0))))</f>
        <v>0</v>
      </c>
      <c r="AO150" s="5"/>
      <c r="AP150" s="6">
        <f>Y150-AN150</f>
        <v>0</v>
      </c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46"/>
      <c r="BD150" s="5"/>
      <c r="BE150" s="5"/>
      <c r="BF150" s="5"/>
      <c r="BG150" s="7">
        <f>IF(T150="",0,$O$1-T150)</f>
        <v>0</v>
      </c>
      <c r="BH150" s="5"/>
      <c r="BI150" s="6">
        <f>U150-AP150</f>
        <v>0</v>
      </c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</row>
    <row r="151" spans="1:75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 t="e">
        <f>VLOOKUP(L151,'[3]償却率（定額法）'!$B$6:$C$104,2)</f>
        <v>#N/A</v>
      </c>
      <c r="N151" s="49"/>
      <c r="O151" s="49"/>
      <c r="P151" s="11">
        <f>IF(O151="",N151,O151)</f>
        <v>0</v>
      </c>
      <c r="Q151" s="7">
        <f>YEAR(P151)</f>
        <v>1900</v>
      </c>
      <c r="R151" s="7">
        <f>MONTH(P151)</f>
        <v>1</v>
      </c>
      <c r="S151" s="7">
        <f>DAY(N151)</f>
        <v>0</v>
      </c>
      <c r="T151" s="5" t="str">
        <f>IF(Q151=1900,"",IF(R151&lt;4,Q151-1,Q151))</f>
        <v/>
      </c>
      <c r="U151" s="8"/>
      <c r="V151" s="48">
        <v>1</v>
      </c>
      <c r="W151" s="5"/>
      <c r="X151" s="10">
        <f>IF(BG151=0,0,IF(BG151&gt;L151,U151-1,ROUND((U151*M151)*(BG151-1),0)))</f>
        <v>0</v>
      </c>
      <c r="Y151" s="10">
        <f>U151-X151</f>
        <v>0</v>
      </c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47">
        <f>IF(BG151=0,0,IF(BG151=L151,Y151-1,IF(Y151=1,0,ROUND(U151*M151,0))))</f>
        <v>0</v>
      </c>
      <c r="AO151" s="5"/>
      <c r="AP151" s="6">
        <f>Y151-AN151</f>
        <v>0</v>
      </c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46"/>
      <c r="BD151" s="5"/>
      <c r="BE151" s="5"/>
      <c r="BF151" s="5"/>
      <c r="BG151" s="7">
        <f>IF(T151="",0,$O$1-T151)</f>
        <v>0</v>
      </c>
      <c r="BH151" s="5"/>
      <c r="BI151" s="6">
        <f>U151-AP151</f>
        <v>0</v>
      </c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</row>
    <row r="152" spans="1:75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 t="e">
        <f>VLOOKUP(L152,'[3]償却率（定額法）'!$B$6:$C$104,2)</f>
        <v>#N/A</v>
      </c>
      <c r="N152" s="49"/>
      <c r="O152" s="49"/>
      <c r="P152" s="11">
        <f>IF(O152="",N152,O152)</f>
        <v>0</v>
      </c>
      <c r="Q152" s="7">
        <f>YEAR(P152)</f>
        <v>1900</v>
      </c>
      <c r="R152" s="7">
        <f>MONTH(P152)</f>
        <v>1</v>
      </c>
      <c r="S152" s="7">
        <f>DAY(N152)</f>
        <v>0</v>
      </c>
      <c r="T152" s="5" t="str">
        <f>IF(Q152=1900,"",IF(R152&lt;4,Q152-1,Q152))</f>
        <v/>
      </c>
      <c r="U152" s="8"/>
      <c r="V152" s="48">
        <v>1</v>
      </c>
      <c r="W152" s="5"/>
      <c r="X152" s="10">
        <f>IF(BG152=0,0,IF(BG152&gt;L152,U152-1,ROUND((U152*M152)*(BG152-1),0)))</f>
        <v>0</v>
      </c>
      <c r="Y152" s="10">
        <f>U152-X152</f>
        <v>0</v>
      </c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47">
        <f>IF(BG152=0,0,IF(BG152=L152,Y152-1,IF(Y152=1,0,ROUND(U152*M152,0))))</f>
        <v>0</v>
      </c>
      <c r="AO152" s="5"/>
      <c r="AP152" s="6">
        <f>Y152-AN152</f>
        <v>0</v>
      </c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46"/>
      <c r="BD152" s="5"/>
      <c r="BE152" s="5"/>
      <c r="BF152" s="5"/>
      <c r="BG152" s="7">
        <f>IF(T152="",0,$O$1-T152)</f>
        <v>0</v>
      </c>
      <c r="BH152" s="5"/>
      <c r="BI152" s="6">
        <f>U152-AP152</f>
        <v>0</v>
      </c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</row>
    <row r="153" spans="1:75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 t="e">
        <f>VLOOKUP(L153,'[3]償却率（定額法）'!$B$6:$C$104,2)</f>
        <v>#N/A</v>
      </c>
      <c r="N153" s="49"/>
      <c r="O153" s="49"/>
      <c r="P153" s="11">
        <f>IF(O153="",N153,O153)</f>
        <v>0</v>
      </c>
      <c r="Q153" s="7">
        <f>YEAR(P153)</f>
        <v>1900</v>
      </c>
      <c r="R153" s="7">
        <f>MONTH(P153)</f>
        <v>1</v>
      </c>
      <c r="S153" s="7">
        <f>DAY(N153)</f>
        <v>0</v>
      </c>
      <c r="T153" s="5" t="str">
        <f>IF(Q153=1900,"",IF(R153&lt;4,Q153-1,Q153))</f>
        <v/>
      </c>
      <c r="U153" s="8"/>
      <c r="V153" s="48">
        <v>1</v>
      </c>
      <c r="W153" s="5"/>
      <c r="X153" s="10">
        <f>IF(BG153=0,0,IF(BG153&gt;L153,U153-1,ROUND((U153*M153)*(BG153-1),0)))</f>
        <v>0</v>
      </c>
      <c r="Y153" s="10">
        <f>U153-X153</f>
        <v>0</v>
      </c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47">
        <f>IF(BG153=0,0,IF(BG153=L153,Y153-1,IF(Y153=1,0,ROUND(U153*M153,0))))</f>
        <v>0</v>
      </c>
      <c r="AO153" s="5"/>
      <c r="AP153" s="6">
        <f>Y153-AN153</f>
        <v>0</v>
      </c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46"/>
      <c r="BD153" s="5"/>
      <c r="BE153" s="5"/>
      <c r="BF153" s="5"/>
      <c r="BG153" s="7">
        <f>IF(T153="",0,$O$1-T153)</f>
        <v>0</v>
      </c>
      <c r="BH153" s="5"/>
      <c r="BI153" s="6">
        <f>U153-AP153</f>
        <v>0</v>
      </c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</row>
    <row r="154" spans="1:75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 t="e">
        <f>VLOOKUP(L154,'[3]償却率（定額法）'!$B$6:$C$104,2)</f>
        <v>#N/A</v>
      </c>
      <c r="N154" s="49"/>
      <c r="O154" s="49"/>
      <c r="P154" s="11">
        <f>IF(O154="",N154,O154)</f>
        <v>0</v>
      </c>
      <c r="Q154" s="7">
        <f>YEAR(P154)</f>
        <v>1900</v>
      </c>
      <c r="R154" s="7">
        <f>MONTH(P154)</f>
        <v>1</v>
      </c>
      <c r="S154" s="7">
        <f>DAY(N154)</f>
        <v>0</v>
      </c>
      <c r="T154" s="5" t="str">
        <f>IF(Q154=1900,"",IF(R154&lt;4,Q154-1,Q154))</f>
        <v/>
      </c>
      <c r="U154" s="8"/>
      <c r="V154" s="48">
        <v>1</v>
      </c>
      <c r="W154" s="5"/>
      <c r="X154" s="10">
        <f>IF(BG154=0,0,IF(BG154&gt;L154,U154-1,ROUND((U154*M154)*(BG154-1),0)))</f>
        <v>0</v>
      </c>
      <c r="Y154" s="10">
        <f>U154-X154</f>
        <v>0</v>
      </c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47">
        <f>IF(BG154=0,0,IF(BG154=L154,Y154-1,IF(Y154=1,0,ROUND(U154*M154,0))))</f>
        <v>0</v>
      </c>
      <c r="AO154" s="5"/>
      <c r="AP154" s="6">
        <f>Y154-AN154</f>
        <v>0</v>
      </c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46"/>
      <c r="BD154" s="5"/>
      <c r="BE154" s="5"/>
      <c r="BF154" s="5"/>
      <c r="BG154" s="7">
        <f>IF(T154="",0,$O$1-T154)</f>
        <v>0</v>
      </c>
      <c r="BH154" s="5"/>
      <c r="BI154" s="6">
        <f>U154-AP154</f>
        <v>0</v>
      </c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</row>
    <row r="155" spans="1:75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 t="e">
        <f>VLOOKUP(L155,'[3]償却率（定額法）'!$B$6:$C$104,2)</f>
        <v>#N/A</v>
      </c>
      <c r="N155" s="49"/>
      <c r="O155" s="49"/>
      <c r="P155" s="11">
        <f>IF(O155="",N155,O155)</f>
        <v>0</v>
      </c>
      <c r="Q155" s="7">
        <f>YEAR(P155)</f>
        <v>1900</v>
      </c>
      <c r="R155" s="7">
        <f>MONTH(P155)</f>
        <v>1</v>
      </c>
      <c r="S155" s="7">
        <f>DAY(N155)</f>
        <v>0</v>
      </c>
      <c r="T155" s="5" t="str">
        <f>IF(Q155=1900,"",IF(R155&lt;4,Q155-1,Q155))</f>
        <v/>
      </c>
      <c r="U155" s="8"/>
      <c r="V155" s="48">
        <v>1</v>
      </c>
      <c r="W155" s="5"/>
      <c r="X155" s="10">
        <f>IF(BG155=0,0,IF(BG155&gt;L155,U155-1,ROUND((U155*M155)*(BG155-1),0)))</f>
        <v>0</v>
      </c>
      <c r="Y155" s="10">
        <f>U155-X155</f>
        <v>0</v>
      </c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47">
        <f>IF(BG155=0,0,IF(BG155=L155,Y155-1,IF(Y155=1,0,ROUND(U155*M155,0))))</f>
        <v>0</v>
      </c>
      <c r="AO155" s="5"/>
      <c r="AP155" s="6">
        <f>Y155-AN155</f>
        <v>0</v>
      </c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46"/>
      <c r="BD155" s="5"/>
      <c r="BE155" s="5"/>
      <c r="BF155" s="5"/>
      <c r="BG155" s="7">
        <f>IF(T155="",0,$O$1-T155)</f>
        <v>0</v>
      </c>
      <c r="BH155" s="5"/>
      <c r="BI155" s="6">
        <f>U155-AP155</f>
        <v>0</v>
      </c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</row>
    <row r="156" spans="1:75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 t="e">
        <f>VLOOKUP(L156,'[3]償却率（定額法）'!$B$6:$C$104,2)</f>
        <v>#N/A</v>
      </c>
      <c r="N156" s="49"/>
      <c r="O156" s="49"/>
      <c r="P156" s="11">
        <f>IF(O156="",N156,O156)</f>
        <v>0</v>
      </c>
      <c r="Q156" s="7">
        <f>YEAR(P156)</f>
        <v>1900</v>
      </c>
      <c r="R156" s="7">
        <f>MONTH(P156)</f>
        <v>1</v>
      </c>
      <c r="S156" s="7">
        <f>DAY(N156)</f>
        <v>0</v>
      </c>
      <c r="T156" s="5" t="str">
        <f>IF(Q156=1900,"",IF(R156&lt;4,Q156-1,Q156))</f>
        <v/>
      </c>
      <c r="U156" s="8"/>
      <c r="V156" s="48">
        <v>1</v>
      </c>
      <c r="W156" s="5"/>
      <c r="X156" s="10">
        <f>IF(BG156=0,0,IF(BG156&gt;L156,U156-1,ROUND((U156*M156)*(BG156-1),0)))</f>
        <v>0</v>
      </c>
      <c r="Y156" s="10">
        <f>U156-X156</f>
        <v>0</v>
      </c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47">
        <f>IF(BG156=0,0,IF(BG156=L156,Y156-1,IF(Y156=1,0,ROUND(U156*M156,0))))</f>
        <v>0</v>
      </c>
      <c r="AO156" s="5"/>
      <c r="AP156" s="6">
        <f>Y156-AN156</f>
        <v>0</v>
      </c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46"/>
      <c r="BD156" s="5"/>
      <c r="BE156" s="5"/>
      <c r="BF156" s="5"/>
      <c r="BG156" s="7">
        <f>IF(T156="",0,$O$1-T156)</f>
        <v>0</v>
      </c>
      <c r="BH156" s="5"/>
      <c r="BI156" s="6">
        <f>U156-AP156</f>
        <v>0</v>
      </c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</row>
    <row r="157" spans="1:75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 t="e">
        <f>VLOOKUP(L157,'[3]償却率（定額法）'!$B$6:$C$104,2)</f>
        <v>#N/A</v>
      </c>
      <c r="N157" s="49"/>
      <c r="O157" s="49"/>
      <c r="P157" s="11">
        <f>IF(O157="",N157,O157)</f>
        <v>0</v>
      </c>
      <c r="Q157" s="7">
        <f>YEAR(P157)</f>
        <v>1900</v>
      </c>
      <c r="R157" s="7">
        <f>MONTH(P157)</f>
        <v>1</v>
      </c>
      <c r="S157" s="7">
        <f>DAY(N157)</f>
        <v>0</v>
      </c>
      <c r="T157" s="5" t="str">
        <f>IF(Q157=1900,"",IF(R157&lt;4,Q157-1,Q157))</f>
        <v/>
      </c>
      <c r="U157" s="8"/>
      <c r="V157" s="48">
        <v>1</v>
      </c>
      <c r="W157" s="5"/>
      <c r="X157" s="10">
        <f>IF(BG157=0,0,IF(BG157&gt;L157,U157-1,ROUND((U157*M157)*(BG157-1),0)))</f>
        <v>0</v>
      </c>
      <c r="Y157" s="10">
        <f>U157-X157</f>
        <v>0</v>
      </c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47">
        <f>IF(BG157=0,0,IF(BG157=L157,Y157-1,IF(Y157=1,0,ROUND(U157*M157,0))))</f>
        <v>0</v>
      </c>
      <c r="AO157" s="5"/>
      <c r="AP157" s="6">
        <f>Y157-AN157</f>
        <v>0</v>
      </c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46"/>
      <c r="BD157" s="5"/>
      <c r="BE157" s="5"/>
      <c r="BF157" s="5"/>
      <c r="BG157" s="7">
        <f>IF(T157="",0,$O$1-T157)</f>
        <v>0</v>
      </c>
      <c r="BH157" s="5"/>
      <c r="BI157" s="6">
        <f>U157-AP157</f>
        <v>0</v>
      </c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</row>
    <row r="158" spans="1:75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 t="e">
        <f>VLOOKUP(L158,'[3]償却率（定額法）'!$B$6:$C$104,2)</f>
        <v>#N/A</v>
      </c>
      <c r="N158" s="49"/>
      <c r="O158" s="49"/>
      <c r="P158" s="11">
        <f>IF(O158="",N158,O158)</f>
        <v>0</v>
      </c>
      <c r="Q158" s="7">
        <f>YEAR(P158)</f>
        <v>1900</v>
      </c>
      <c r="R158" s="7">
        <f>MONTH(P158)</f>
        <v>1</v>
      </c>
      <c r="S158" s="7">
        <f>DAY(N158)</f>
        <v>0</v>
      </c>
      <c r="T158" s="5" t="str">
        <f>IF(Q158=1900,"",IF(R158&lt;4,Q158-1,Q158))</f>
        <v/>
      </c>
      <c r="U158" s="8"/>
      <c r="V158" s="48">
        <v>1</v>
      </c>
      <c r="W158" s="5"/>
      <c r="X158" s="10">
        <f>IF(BG158=0,0,IF(BG158&gt;L158,U158-1,ROUND((U158*M158)*(BG158-1),0)))</f>
        <v>0</v>
      </c>
      <c r="Y158" s="10">
        <f>U158-X158</f>
        <v>0</v>
      </c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47">
        <f>IF(BG158=0,0,IF(BG158=L158,Y158-1,IF(Y158=1,0,ROUND(U158*M158,0))))</f>
        <v>0</v>
      </c>
      <c r="AO158" s="5"/>
      <c r="AP158" s="6">
        <f>Y158-AN158</f>
        <v>0</v>
      </c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46"/>
      <c r="BD158" s="5"/>
      <c r="BE158" s="5"/>
      <c r="BF158" s="5"/>
      <c r="BG158" s="7">
        <f>IF(T158="",0,$O$1-T158)</f>
        <v>0</v>
      </c>
      <c r="BH158" s="5"/>
      <c r="BI158" s="6">
        <f>U158-AP158</f>
        <v>0</v>
      </c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</row>
    <row r="159" spans="1:75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 t="e">
        <f>VLOOKUP(L159,'[3]償却率（定額法）'!$B$6:$C$104,2)</f>
        <v>#N/A</v>
      </c>
      <c r="N159" s="49"/>
      <c r="O159" s="49"/>
      <c r="P159" s="11">
        <f>IF(O159="",N159,O159)</f>
        <v>0</v>
      </c>
      <c r="Q159" s="7">
        <f>YEAR(P159)</f>
        <v>1900</v>
      </c>
      <c r="R159" s="7">
        <f>MONTH(P159)</f>
        <v>1</v>
      </c>
      <c r="S159" s="7">
        <f>DAY(N159)</f>
        <v>0</v>
      </c>
      <c r="T159" s="5" t="str">
        <f>IF(Q159=1900,"",IF(R159&lt;4,Q159-1,Q159))</f>
        <v/>
      </c>
      <c r="U159" s="8"/>
      <c r="V159" s="48">
        <v>1</v>
      </c>
      <c r="W159" s="5"/>
      <c r="X159" s="10">
        <f>IF(BG159=0,0,IF(BG159&gt;L159,U159-1,ROUND((U159*M159)*(BG159-1),0)))</f>
        <v>0</v>
      </c>
      <c r="Y159" s="10">
        <f>U159-X159</f>
        <v>0</v>
      </c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47">
        <f>IF(BG159=0,0,IF(BG159=L159,Y159-1,IF(Y159=1,0,ROUND(U159*M159,0))))</f>
        <v>0</v>
      </c>
      <c r="AO159" s="5"/>
      <c r="AP159" s="6">
        <f>Y159-AN159</f>
        <v>0</v>
      </c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46"/>
      <c r="BD159" s="5"/>
      <c r="BE159" s="5"/>
      <c r="BF159" s="5"/>
      <c r="BG159" s="7">
        <f>IF(T159="",0,$O$1-T159)</f>
        <v>0</v>
      </c>
      <c r="BH159" s="5"/>
      <c r="BI159" s="6">
        <f>U159-AP159</f>
        <v>0</v>
      </c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</row>
    <row r="160" spans="1:75" x14ac:dyDescent="0.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 t="e">
        <f>VLOOKUP(L160,'[3]償却率（定額法）'!$B$6:$C$104,2)</f>
        <v>#N/A</v>
      </c>
      <c r="N160" s="49"/>
      <c r="O160" s="49"/>
      <c r="P160" s="11">
        <f>IF(O160="",N160,O160)</f>
        <v>0</v>
      </c>
      <c r="Q160" s="7">
        <f>YEAR(P160)</f>
        <v>1900</v>
      </c>
      <c r="R160" s="7">
        <f>MONTH(P160)</f>
        <v>1</v>
      </c>
      <c r="S160" s="7">
        <f>DAY(N160)</f>
        <v>0</v>
      </c>
      <c r="T160" s="5" t="str">
        <f>IF(Q160=1900,"",IF(R160&lt;4,Q160-1,Q160))</f>
        <v/>
      </c>
      <c r="U160" s="8"/>
      <c r="V160" s="48">
        <v>1</v>
      </c>
      <c r="W160" s="5"/>
      <c r="X160" s="10">
        <f>IF(BG160=0,0,IF(BG160&gt;L160,U160-1,ROUND((U160*M160)*(BG160-1),0)))</f>
        <v>0</v>
      </c>
      <c r="Y160" s="10">
        <f>U160-X160</f>
        <v>0</v>
      </c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47">
        <f>IF(BG160=0,0,IF(BG160=L160,Y160-1,IF(Y160=1,0,ROUND(U160*M160,0))))</f>
        <v>0</v>
      </c>
      <c r="AO160" s="5"/>
      <c r="AP160" s="6">
        <f>Y160-AN160</f>
        <v>0</v>
      </c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46"/>
      <c r="BD160" s="5"/>
      <c r="BE160" s="5"/>
      <c r="BF160" s="5"/>
      <c r="BG160" s="7">
        <f>IF(T160="",0,$O$1-T160)</f>
        <v>0</v>
      </c>
      <c r="BH160" s="5"/>
      <c r="BI160" s="6">
        <f>U160-AP160</f>
        <v>0</v>
      </c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</row>
    <row r="161" spans="1:75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 t="e">
        <f>VLOOKUP(L161,'[3]償却率（定額法）'!$B$6:$C$104,2)</f>
        <v>#N/A</v>
      </c>
      <c r="N161" s="49"/>
      <c r="O161" s="49"/>
      <c r="P161" s="11">
        <f>IF(O161="",N161,O161)</f>
        <v>0</v>
      </c>
      <c r="Q161" s="7">
        <f>YEAR(P161)</f>
        <v>1900</v>
      </c>
      <c r="R161" s="7">
        <f>MONTH(P161)</f>
        <v>1</v>
      </c>
      <c r="S161" s="7">
        <f>DAY(N161)</f>
        <v>0</v>
      </c>
      <c r="T161" s="5" t="str">
        <f>IF(Q161=1900,"",IF(R161&lt;4,Q161-1,Q161))</f>
        <v/>
      </c>
      <c r="U161" s="8"/>
      <c r="V161" s="48">
        <v>1</v>
      </c>
      <c r="W161" s="5"/>
      <c r="X161" s="10">
        <f>IF(BG161=0,0,IF(BG161&gt;L161,U161-1,ROUND((U161*M161)*(BG161-1),0)))</f>
        <v>0</v>
      </c>
      <c r="Y161" s="10">
        <f>U161-X161</f>
        <v>0</v>
      </c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47">
        <f>IF(BG161=0,0,IF(BG161=L161,Y161-1,IF(Y161=1,0,ROUND(U161*M161,0))))</f>
        <v>0</v>
      </c>
      <c r="AO161" s="5"/>
      <c r="AP161" s="6">
        <f>Y161-AN161</f>
        <v>0</v>
      </c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46"/>
      <c r="BD161" s="5"/>
      <c r="BE161" s="5"/>
      <c r="BF161" s="5"/>
      <c r="BG161" s="7">
        <f>IF(T161="",0,$O$1-T161)</f>
        <v>0</v>
      </c>
      <c r="BH161" s="5"/>
      <c r="BI161" s="6">
        <f>U161-AP161</f>
        <v>0</v>
      </c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</row>
    <row r="162" spans="1:75" x14ac:dyDescent="0.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 t="e">
        <f>VLOOKUP(L162,'[3]償却率（定額法）'!$B$6:$C$104,2)</f>
        <v>#N/A</v>
      </c>
      <c r="N162" s="49"/>
      <c r="O162" s="49"/>
      <c r="P162" s="11">
        <f>IF(O162="",N162,O162)</f>
        <v>0</v>
      </c>
      <c r="Q162" s="7">
        <f>YEAR(P162)</f>
        <v>1900</v>
      </c>
      <c r="R162" s="7">
        <f>MONTH(P162)</f>
        <v>1</v>
      </c>
      <c r="S162" s="7">
        <f>DAY(N162)</f>
        <v>0</v>
      </c>
      <c r="T162" s="5" t="str">
        <f>IF(Q162=1900,"",IF(R162&lt;4,Q162-1,Q162))</f>
        <v/>
      </c>
      <c r="U162" s="8"/>
      <c r="V162" s="48">
        <v>1</v>
      </c>
      <c r="W162" s="5"/>
      <c r="X162" s="10">
        <f>IF(BG162=0,0,IF(BG162&gt;L162,U162-1,ROUND((U162*M162)*(BG162-1),0)))</f>
        <v>0</v>
      </c>
      <c r="Y162" s="10">
        <f>U162-X162</f>
        <v>0</v>
      </c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47">
        <f>IF(BG162=0,0,IF(BG162=L162,Y162-1,IF(Y162=1,0,ROUND(U162*M162,0))))</f>
        <v>0</v>
      </c>
      <c r="AO162" s="5"/>
      <c r="AP162" s="6">
        <f>Y162-AN162</f>
        <v>0</v>
      </c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46"/>
      <c r="BD162" s="5"/>
      <c r="BE162" s="5"/>
      <c r="BF162" s="5"/>
      <c r="BG162" s="7">
        <f>IF(T162="",0,$O$1-T162)</f>
        <v>0</v>
      </c>
      <c r="BH162" s="5"/>
      <c r="BI162" s="6">
        <f>U162-AP162</f>
        <v>0</v>
      </c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</row>
    <row r="163" spans="1:75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 t="e">
        <f>VLOOKUP(L163,'[3]償却率（定額法）'!$B$6:$C$104,2)</f>
        <v>#N/A</v>
      </c>
      <c r="N163" s="49"/>
      <c r="O163" s="49"/>
      <c r="P163" s="11">
        <f>IF(O163="",N163,O163)</f>
        <v>0</v>
      </c>
      <c r="Q163" s="7">
        <f>YEAR(P163)</f>
        <v>1900</v>
      </c>
      <c r="R163" s="7">
        <f>MONTH(P163)</f>
        <v>1</v>
      </c>
      <c r="S163" s="7">
        <f>DAY(N163)</f>
        <v>0</v>
      </c>
      <c r="T163" s="5" t="str">
        <f>IF(Q163=1900,"",IF(R163&lt;4,Q163-1,Q163))</f>
        <v/>
      </c>
      <c r="U163" s="8"/>
      <c r="V163" s="48">
        <v>1</v>
      </c>
      <c r="W163" s="5"/>
      <c r="X163" s="10">
        <f>IF(BG163=0,0,IF(BG163&gt;L163,U163-1,ROUND((U163*M163)*(BG163-1),0)))</f>
        <v>0</v>
      </c>
      <c r="Y163" s="10">
        <f>U163-X163</f>
        <v>0</v>
      </c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47">
        <f>IF(BG163=0,0,IF(BG163=L163,Y163-1,IF(Y163=1,0,ROUND(U163*M163,0))))</f>
        <v>0</v>
      </c>
      <c r="AO163" s="5"/>
      <c r="AP163" s="6">
        <f>Y163-AN163</f>
        <v>0</v>
      </c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46"/>
      <c r="BD163" s="5"/>
      <c r="BE163" s="5"/>
      <c r="BF163" s="5"/>
      <c r="BG163" s="7">
        <f>IF(T163="",0,$O$1-T163)</f>
        <v>0</v>
      </c>
      <c r="BH163" s="5"/>
      <c r="BI163" s="6">
        <f>U163-AP163</f>
        <v>0</v>
      </c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</row>
    <row r="164" spans="1:75" x14ac:dyDescent="0.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 t="e">
        <f>VLOOKUP(L164,'[3]償却率（定額法）'!$B$6:$C$104,2)</f>
        <v>#N/A</v>
      </c>
      <c r="N164" s="49"/>
      <c r="O164" s="49"/>
      <c r="P164" s="11">
        <f>IF(O164="",N164,O164)</f>
        <v>0</v>
      </c>
      <c r="Q164" s="7">
        <f>YEAR(P164)</f>
        <v>1900</v>
      </c>
      <c r="R164" s="7">
        <f>MONTH(P164)</f>
        <v>1</v>
      </c>
      <c r="S164" s="7">
        <f>DAY(N164)</f>
        <v>0</v>
      </c>
      <c r="T164" s="5" t="str">
        <f>IF(Q164=1900,"",IF(R164&lt;4,Q164-1,Q164))</f>
        <v/>
      </c>
      <c r="U164" s="8"/>
      <c r="V164" s="48">
        <v>1</v>
      </c>
      <c r="W164" s="5"/>
      <c r="X164" s="10">
        <f>IF(BG164=0,0,IF(BG164&gt;L164,U164-1,ROUND((U164*M164)*(BG164-1),0)))</f>
        <v>0</v>
      </c>
      <c r="Y164" s="10">
        <f>U164-X164</f>
        <v>0</v>
      </c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47">
        <f>IF(BG164=0,0,IF(BG164=L164,Y164-1,IF(Y164=1,0,ROUND(U164*M164,0))))</f>
        <v>0</v>
      </c>
      <c r="AO164" s="5"/>
      <c r="AP164" s="6">
        <f>Y164-AN164</f>
        <v>0</v>
      </c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46"/>
      <c r="BD164" s="5"/>
      <c r="BE164" s="5"/>
      <c r="BF164" s="5"/>
      <c r="BG164" s="7">
        <f>IF(T164="",0,$O$1-T164)</f>
        <v>0</v>
      </c>
      <c r="BH164" s="5"/>
      <c r="BI164" s="6">
        <f>U164-AP164</f>
        <v>0</v>
      </c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</row>
    <row r="165" spans="1:75" x14ac:dyDescent="0.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 t="e">
        <f>VLOOKUP(L165,'[3]償却率（定額法）'!$B$6:$C$104,2)</f>
        <v>#N/A</v>
      </c>
      <c r="N165" s="49"/>
      <c r="O165" s="49"/>
      <c r="P165" s="11">
        <f>IF(O165="",N165,O165)</f>
        <v>0</v>
      </c>
      <c r="Q165" s="7">
        <f>YEAR(P165)</f>
        <v>1900</v>
      </c>
      <c r="R165" s="7">
        <f>MONTH(P165)</f>
        <v>1</v>
      </c>
      <c r="S165" s="7">
        <f>DAY(N165)</f>
        <v>0</v>
      </c>
      <c r="T165" s="5" t="str">
        <f>IF(Q165=1900,"",IF(R165&lt;4,Q165-1,Q165))</f>
        <v/>
      </c>
      <c r="U165" s="8"/>
      <c r="V165" s="48">
        <v>1</v>
      </c>
      <c r="W165" s="5"/>
      <c r="X165" s="10">
        <f>IF(BG165=0,0,IF(BG165&gt;L165,U165-1,ROUND((U165*M165)*(BG165-1),0)))</f>
        <v>0</v>
      </c>
      <c r="Y165" s="10">
        <f>U165-X165</f>
        <v>0</v>
      </c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47">
        <f>IF(BG165=0,0,IF(BG165=L165,Y165-1,IF(Y165=1,0,ROUND(U165*M165,0))))</f>
        <v>0</v>
      </c>
      <c r="AO165" s="5"/>
      <c r="AP165" s="6">
        <f>Y165-AN165</f>
        <v>0</v>
      </c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46"/>
      <c r="BD165" s="5"/>
      <c r="BE165" s="5"/>
      <c r="BF165" s="5"/>
      <c r="BG165" s="7">
        <f>IF(T165="",0,$O$1-T165)</f>
        <v>0</v>
      </c>
      <c r="BH165" s="5"/>
      <c r="BI165" s="6">
        <f>U165-AP165</f>
        <v>0</v>
      </c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</row>
    <row r="166" spans="1:75" x14ac:dyDescent="0.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 t="e">
        <f>VLOOKUP(L166,'[3]償却率（定額法）'!$B$6:$C$104,2)</f>
        <v>#N/A</v>
      </c>
      <c r="N166" s="49"/>
      <c r="O166" s="49"/>
      <c r="P166" s="11">
        <f>IF(O166="",N166,O166)</f>
        <v>0</v>
      </c>
      <c r="Q166" s="7">
        <f>YEAR(P166)</f>
        <v>1900</v>
      </c>
      <c r="R166" s="7">
        <f>MONTH(P166)</f>
        <v>1</v>
      </c>
      <c r="S166" s="7">
        <f>DAY(N166)</f>
        <v>0</v>
      </c>
      <c r="T166" s="5" t="str">
        <f>IF(Q166=1900,"",IF(R166&lt;4,Q166-1,Q166))</f>
        <v/>
      </c>
      <c r="U166" s="8"/>
      <c r="V166" s="48">
        <v>1</v>
      </c>
      <c r="W166" s="5"/>
      <c r="X166" s="10">
        <f>IF(BG166=0,0,IF(BG166&gt;L166,U166-1,ROUND((U166*M166)*(BG166-1),0)))</f>
        <v>0</v>
      </c>
      <c r="Y166" s="10">
        <f>U166-X166</f>
        <v>0</v>
      </c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47">
        <f>IF(BG166=0,0,IF(BG166=L166,Y166-1,IF(Y166=1,0,ROUND(U166*M166,0))))</f>
        <v>0</v>
      </c>
      <c r="AO166" s="5"/>
      <c r="AP166" s="6">
        <f>Y166-AN166</f>
        <v>0</v>
      </c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46"/>
      <c r="BD166" s="5"/>
      <c r="BE166" s="5"/>
      <c r="BF166" s="5"/>
      <c r="BG166" s="7">
        <f>IF(T166="",0,$O$1-T166)</f>
        <v>0</v>
      </c>
      <c r="BH166" s="5"/>
      <c r="BI166" s="6">
        <f>U166-AP166</f>
        <v>0</v>
      </c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</row>
    <row r="167" spans="1:75" x14ac:dyDescent="0.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 t="e">
        <f>VLOOKUP(L167,'[3]償却率（定額法）'!$B$6:$C$104,2)</f>
        <v>#N/A</v>
      </c>
      <c r="N167" s="49"/>
      <c r="O167" s="49"/>
      <c r="P167" s="11">
        <f>IF(O167="",N167,O167)</f>
        <v>0</v>
      </c>
      <c r="Q167" s="7">
        <f>YEAR(P167)</f>
        <v>1900</v>
      </c>
      <c r="R167" s="7">
        <f>MONTH(P167)</f>
        <v>1</v>
      </c>
      <c r="S167" s="7">
        <f>DAY(N167)</f>
        <v>0</v>
      </c>
      <c r="T167" s="5" t="str">
        <f>IF(Q167=1900,"",IF(R167&lt;4,Q167-1,Q167))</f>
        <v/>
      </c>
      <c r="U167" s="8"/>
      <c r="V167" s="48">
        <v>1</v>
      </c>
      <c r="W167" s="5"/>
      <c r="X167" s="10">
        <f>IF(BG167=0,0,IF(BG167&gt;L167,U167-1,ROUND((U167*M167)*(BG167-1),0)))</f>
        <v>0</v>
      </c>
      <c r="Y167" s="10">
        <f>U167-X167</f>
        <v>0</v>
      </c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47">
        <f>IF(BG167=0,0,IF(BG167=L167,Y167-1,IF(Y167=1,0,ROUND(U167*M167,0))))</f>
        <v>0</v>
      </c>
      <c r="AO167" s="5"/>
      <c r="AP167" s="6">
        <f>Y167-AN167</f>
        <v>0</v>
      </c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46"/>
      <c r="BD167" s="5"/>
      <c r="BE167" s="5"/>
      <c r="BF167" s="5"/>
      <c r="BG167" s="7">
        <f>IF(T167="",0,$O$1-T167)</f>
        <v>0</v>
      </c>
      <c r="BH167" s="5"/>
      <c r="BI167" s="6">
        <f>U167-AP167</f>
        <v>0</v>
      </c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</row>
    <row r="168" spans="1:75" x14ac:dyDescent="0.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 t="e">
        <f>VLOOKUP(L168,'[3]償却率（定額法）'!$B$6:$C$104,2)</f>
        <v>#N/A</v>
      </c>
      <c r="N168" s="49"/>
      <c r="O168" s="49"/>
      <c r="P168" s="11">
        <f>IF(O168="",N168,O168)</f>
        <v>0</v>
      </c>
      <c r="Q168" s="7">
        <f>YEAR(P168)</f>
        <v>1900</v>
      </c>
      <c r="R168" s="7">
        <f>MONTH(P168)</f>
        <v>1</v>
      </c>
      <c r="S168" s="7">
        <f>DAY(N168)</f>
        <v>0</v>
      </c>
      <c r="T168" s="5" t="str">
        <f>IF(Q168=1900,"",IF(R168&lt;4,Q168-1,Q168))</f>
        <v/>
      </c>
      <c r="U168" s="8"/>
      <c r="V168" s="48">
        <v>1</v>
      </c>
      <c r="W168" s="5"/>
      <c r="X168" s="10">
        <f>IF(BG168=0,0,IF(BG168&gt;L168,U168-1,ROUND((U168*M168)*(BG168-1),0)))</f>
        <v>0</v>
      </c>
      <c r="Y168" s="10">
        <f>U168-X168</f>
        <v>0</v>
      </c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47">
        <f>IF(BG168=0,0,IF(BG168=L168,Y168-1,IF(Y168=1,0,ROUND(U168*M168,0))))</f>
        <v>0</v>
      </c>
      <c r="AO168" s="5"/>
      <c r="AP168" s="6">
        <f>Y168-AN168</f>
        <v>0</v>
      </c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46"/>
      <c r="BD168" s="5"/>
      <c r="BE168" s="5"/>
      <c r="BF168" s="5"/>
      <c r="BG168" s="7">
        <f>IF(T168="",0,$O$1-T168)</f>
        <v>0</v>
      </c>
      <c r="BH168" s="5"/>
      <c r="BI168" s="6">
        <f>U168-AP168</f>
        <v>0</v>
      </c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</row>
    <row r="169" spans="1:75" x14ac:dyDescent="0.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 t="e">
        <f>VLOOKUP(L169,'[3]償却率（定額法）'!$B$6:$C$104,2)</f>
        <v>#N/A</v>
      </c>
      <c r="N169" s="49"/>
      <c r="O169" s="49"/>
      <c r="P169" s="11">
        <f>IF(O169="",N169,O169)</f>
        <v>0</v>
      </c>
      <c r="Q169" s="7">
        <f>YEAR(P169)</f>
        <v>1900</v>
      </c>
      <c r="R169" s="7">
        <f>MONTH(P169)</f>
        <v>1</v>
      </c>
      <c r="S169" s="7">
        <f>DAY(N169)</f>
        <v>0</v>
      </c>
      <c r="T169" s="5" t="str">
        <f>IF(Q169=1900,"",IF(R169&lt;4,Q169-1,Q169))</f>
        <v/>
      </c>
      <c r="U169" s="8"/>
      <c r="V169" s="48">
        <v>1</v>
      </c>
      <c r="W169" s="5"/>
      <c r="X169" s="10">
        <f>IF(BG169=0,0,IF(BG169&gt;L169,U169-1,ROUND((U169*M169)*(BG169-1),0)))</f>
        <v>0</v>
      </c>
      <c r="Y169" s="10">
        <f>U169-X169</f>
        <v>0</v>
      </c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47">
        <f>IF(BG169=0,0,IF(BG169=L169,Y169-1,IF(Y169=1,0,ROUND(U169*M169,0))))</f>
        <v>0</v>
      </c>
      <c r="AO169" s="5"/>
      <c r="AP169" s="6">
        <f>Y169-AN169</f>
        <v>0</v>
      </c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46"/>
      <c r="BD169" s="5"/>
      <c r="BE169" s="5"/>
      <c r="BF169" s="5"/>
      <c r="BG169" s="7">
        <f>IF(T169="",0,$O$1-T169)</f>
        <v>0</v>
      </c>
      <c r="BH169" s="5"/>
      <c r="BI169" s="6">
        <f>U169-AP169</f>
        <v>0</v>
      </c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</row>
    <row r="170" spans="1:75" x14ac:dyDescent="0.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 t="e">
        <f>VLOOKUP(L170,'[3]償却率（定額法）'!$B$6:$C$104,2)</f>
        <v>#N/A</v>
      </c>
      <c r="N170" s="49"/>
      <c r="O170" s="49"/>
      <c r="P170" s="11">
        <f>IF(O170="",N170,O170)</f>
        <v>0</v>
      </c>
      <c r="Q170" s="7">
        <f>YEAR(P170)</f>
        <v>1900</v>
      </c>
      <c r="R170" s="7">
        <f>MONTH(P170)</f>
        <v>1</v>
      </c>
      <c r="S170" s="7">
        <f>DAY(N170)</f>
        <v>0</v>
      </c>
      <c r="T170" s="5" t="str">
        <f>IF(Q170=1900,"",IF(R170&lt;4,Q170-1,Q170))</f>
        <v/>
      </c>
      <c r="U170" s="8"/>
      <c r="V170" s="48">
        <v>1</v>
      </c>
      <c r="W170" s="5"/>
      <c r="X170" s="10">
        <f>IF(BG170=0,0,IF(BG170&gt;L170,U170-1,ROUND((U170*M170)*(BG170-1),0)))</f>
        <v>0</v>
      </c>
      <c r="Y170" s="10">
        <f>U170-X170</f>
        <v>0</v>
      </c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47">
        <f>IF(BG170=0,0,IF(BG170=L170,Y170-1,IF(Y170=1,0,ROUND(U170*M170,0))))</f>
        <v>0</v>
      </c>
      <c r="AO170" s="5"/>
      <c r="AP170" s="6">
        <f>Y170-AN170</f>
        <v>0</v>
      </c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46"/>
      <c r="BD170" s="5"/>
      <c r="BE170" s="5"/>
      <c r="BF170" s="5"/>
      <c r="BG170" s="7">
        <f>IF(T170="",0,$O$1-T170)</f>
        <v>0</v>
      </c>
      <c r="BH170" s="5"/>
      <c r="BI170" s="6">
        <f>U170-AP170</f>
        <v>0</v>
      </c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</row>
    <row r="171" spans="1:75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 t="e">
        <f>VLOOKUP(L171,'[3]償却率（定額法）'!$B$6:$C$104,2)</f>
        <v>#N/A</v>
      </c>
      <c r="N171" s="49"/>
      <c r="O171" s="49"/>
      <c r="P171" s="11">
        <f>IF(O171="",N171,O171)</f>
        <v>0</v>
      </c>
      <c r="Q171" s="7">
        <f>YEAR(P171)</f>
        <v>1900</v>
      </c>
      <c r="R171" s="7">
        <f>MONTH(P171)</f>
        <v>1</v>
      </c>
      <c r="S171" s="7">
        <f>DAY(N171)</f>
        <v>0</v>
      </c>
      <c r="T171" s="5" t="str">
        <f>IF(Q171=1900,"",IF(R171&lt;4,Q171-1,Q171))</f>
        <v/>
      </c>
      <c r="U171" s="8"/>
      <c r="V171" s="48">
        <v>1</v>
      </c>
      <c r="W171" s="5"/>
      <c r="X171" s="10">
        <f>IF(BG171=0,0,IF(BG171&gt;L171,U171-1,ROUND((U171*M171)*(BG171-1),0)))</f>
        <v>0</v>
      </c>
      <c r="Y171" s="10">
        <f>U171-X171</f>
        <v>0</v>
      </c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47">
        <f>IF(BG171=0,0,IF(BG171=L171,Y171-1,IF(Y171=1,0,ROUND(U171*M171,0))))</f>
        <v>0</v>
      </c>
      <c r="AO171" s="5"/>
      <c r="AP171" s="6">
        <f>Y171-AN171</f>
        <v>0</v>
      </c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46"/>
      <c r="BD171" s="5"/>
      <c r="BE171" s="5"/>
      <c r="BF171" s="5"/>
      <c r="BG171" s="7">
        <f>IF(T171="",0,$O$1-T171)</f>
        <v>0</v>
      </c>
      <c r="BH171" s="5"/>
      <c r="BI171" s="6">
        <f>U171-AP171</f>
        <v>0</v>
      </c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</row>
    <row r="172" spans="1:75" x14ac:dyDescent="0.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 t="e">
        <f>VLOOKUP(L172,'[3]償却率（定額法）'!$B$6:$C$104,2)</f>
        <v>#N/A</v>
      </c>
      <c r="N172" s="49"/>
      <c r="O172" s="49"/>
      <c r="P172" s="11">
        <f>IF(O172="",N172,O172)</f>
        <v>0</v>
      </c>
      <c r="Q172" s="7">
        <f>YEAR(P172)</f>
        <v>1900</v>
      </c>
      <c r="R172" s="7">
        <f>MONTH(P172)</f>
        <v>1</v>
      </c>
      <c r="S172" s="7">
        <f>DAY(N172)</f>
        <v>0</v>
      </c>
      <c r="T172" s="5" t="str">
        <f>IF(Q172=1900,"",IF(R172&lt;4,Q172-1,Q172))</f>
        <v/>
      </c>
      <c r="U172" s="8"/>
      <c r="V172" s="48">
        <v>1</v>
      </c>
      <c r="W172" s="5"/>
      <c r="X172" s="10">
        <f>IF(BG172=0,0,IF(BG172&gt;L172,U172-1,ROUND((U172*M172)*(BG172-1),0)))</f>
        <v>0</v>
      </c>
      <c r="Y172" s="10">
        <f>U172-X172</f>
        <v>0</v>
      </c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47">
        <f>IF(BG172=0,0,IF(BG172=L172,Y172-1,IF(Y172=1,0,ROUND(U172*M172,0))))</f>
        <v>0</v>
      </c>
      <c r="AO172" s="5"/>
      <c r="AP172" s="6">
        <f>Y172-AN172</f>
        <v>0</v>
      </c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46"/>
      <c r="BD172" s="5"/>
      <c r="BE172" s="5"/>
      <c r="BF172" s="5"/>
      <c r="BG172" s="7">
        <f>IF(T172="",0,$O$1-T172)</f>
        <v>0</v>
      </c>
      <c r="BH172" s="5"/>
      <c r="BI172" s="6">
        <f>U172-AP172</f>
        <v>0</v>
      </c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</row>
    <row r="173" spans="1:75" x14ac:dyDescent="0.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 t="e">
        <f>VLOOKUP(L173,'[3]償却率（定額法）'!$B$6:$C$104,2)</f>
        <v>#N/A</v>
      </c>
      <c r="N173" s="49"/>
      <c r="O173" s="49"/>
      <c r="P173" s="11">
        <f>IF(O173="",N173,O173)</f>
        <v>0</v>
      </c>
      <c r="Q173" s="7">
        <f>YEAR(P173)</f>
        <v>1900</v>
      </c>
      <c r="R173" s="7">
        <f>MONTH(P173)</f>
        <v>1</v>
      </c>
      <c r="S173" s="7">
        <f>DAY(N173)</f>
        <v>0</v>
      </c>
      <c r="T173" s="5" t="str">
        <f>IF(Q173=1900,"",IF(R173&lt;4,Q173-1,Q173))</f>
        <v/>
      </c>
      <c r="U173" s="8"/>
      <c r="V173" s="48">
        <v>1</v>
      </c>
      <c r="W173" s="5"/>
      <c r="X173" s="10">
        <f>IF(BG173=0,0,IF(BG173&gt;L173,U173-1,ROUND((U173*M173)*(BG173-1),0)))</f>
        <v>0</v>
      </c>
      <c r="Y173" s="10">
        <f>U173-X173</f>
        <v>0</v>
      </c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47">
        <f>IF(BG173=0,0,IF(BG173=L173,Y173-1,IF(Y173=1,0,ROUND(U173*M173,0))))</f>
        <v>0</v>
      </c>
      <c r="AO173" s="5"/>
      <c r="AP173" s="6">
        <f>Y173-AN173</f>
        <v>0</v>
      </c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46"/>
      <c r="BD173" s="5"/>
      <c r="BE173" s="5"/>
      <c r="BF173" s="5"/>
      <c r="BG173" s="7">
        <f>IF(T173="",0,$O$1-T173)</f>
        <v>0</v>
      </c>
      <c r="BH173" s="5"/>
      <c r="BI173" s="6">
        <f>U173-AP173</f>
        <v>0</v>
      </c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</row>
    <row r="174" spans="1:75" x14ac:dyDescent="0.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 t="e">
        <f>VLOOKUP(L174,'[3]償却率（定額法）'!$B$6:$C$104,2)</f>
        <v>#N/A</v>
      </c>
      <c r="N174" s="49"/>
      <c r="O174" s="49"/>
      <c r="P174" s="11">
        <f>IF(O174="",N174,O174)</f>
        <v>0</v>
      </c>
      <c r="Q174" s="7">
        <f>YEAR(P174)</f>
        <v>1900</v>
      </c>
      <c r="R174" s="7">
        <f>MONTH(P174)</f>
        <v>1</v>
      </c>
      <c r="S174" s="7">
        <f>DAY(N174)</f>
        <v>0</v>
      </c>
      <c r="T174" s="5" t="str">
        <f>IF(Q174=1900,"",IF(R174&lt;4,Q174-1,Q174))</f>
        <v/>
      </c>
      <c r="U174" s="8"/>
      <c r="V174" s="48">
        <v>1</v>
      </c>
      <c r="W174" s="5"/>
      <c r="X174" s="10">
        <f>IF(BG174=0,0,IF(BG174&gt;L174,U174-1,ROUND((U174*M174)*(BG174-1),0)))</f>
        <v>0</v>
      </c>
      <c r="Y174" s="10">
        <f>U174-X174</f>
        <v>0</v>
      </c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47">
        <f>IF(BG174=0,0,IF(BG174=L174,Y174-1,IF(Y174=1,0,ROUND(U174*M174,0))))</f>
        <v>0</v>
      </c>
      <c r="AO174" s="5"/>
      <c r="AP174" s="6">
        <f>Y174-AN174</f>
        <v>0</v>
      </c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46"/>
      <c r="BD174" s="5"/>
      <c r="BE174" s="5"/>
      <c r="BF174" s="5"/>
      <c r="BG174" s="7">
        <f>IF(T174="",0,$O$1-T174)</f>
        <v>0</v>
      </c>
      <c r="BH174" s="5"/>
      <c r="BI174" s="6">
        <f>U174-AP174</f>
        <v>0</v>
      </c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</row>
    <row r="175" spans="1:75" x14ac:dyDescent="0.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 t="e">
        <f>VLOOKUP(L175,'[3]償却率（定額法）'!$B$6:$C$104,2)</f>
        <v>#N/A</v>
      </c>
      <c r="N175" s="49"/>
      <c r="O175" s="49"/>
      <c r="P175" s="11">
        <f>IF(O175="",N175,O175)</f>
        <v>0</v>
      </c>
      <c r="Q175" s="7">
        <f>YEAR(P175)</f>
        <v>1900</v>
      </c>
      <c r="R175" s="7">
        <f>MONTH(P175)</f>
        <v>1</v>
      </c>
      <c r="S175" s="7">
        <f>DAY(N175)</f>
        <v>0</v>
      </c>
      <c r="T175" s="5" t="str">
        <f>IF(Q175=1900,"",IF(R175&lt;4,Q175-1,Q175))</f>
        <v/>
      </c>
      <c r="U175" s="8"/>
      <c r="V175" s="48">
        <v>1</v>
      </c>
      <c r="W175" s="5"/>
      <c r="X175" s="10">
        <f>IF(BG175=0,0,IF(BG175&gt;L175,U175-1,ROUND((U175*M175)*(BG175-1),0)))</f>
        <v>0</v>
      </c>
      <c r="Y175" s="10">
        <f>U175-X175</f>
        <v>0</v>
      </c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47">
        <f>IF(BG175=0,0,IF(BG175=L175,Y175-1,IF(Y175=1,0,ROUND(U175*M175,0))))</f>
        <v>0</v>
      </c>
      <c r="AO175" s="5"/>
      <c r="AP175" s="6">
        <f>Y175-AN175</f>
        <v>0</v>
      </c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46"/>
      <c r="BD175" s="5"/>
      <c r="BE175" s="5"/>
      <c r="BF175" s="5"/>
      <c r="BG175" s="7">
        <f>IF(T175="",0,$O$1-T175)</f>
        <v>0</v>
      </c>
      <c r="BH175" s="5"/>
      <c r="BI175" s="6">
        <f>U175-AP175</f>
        <v>0</v>
      </c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</row>
    <row r="176" spans="1:75" x14ac:dyDescent="0.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 t="e">
        <f>VLOOKUP(L176,'[3]償却率（定額法）'!$B$6:$C$104,2)</f>
        <v>#N/A</v>
      </c>
      <c r="N176" s="49"/>
      <c r="O176" s="49"/>
      <c r="P176" s="11">
        <f>IF(O176="",N176,O176)</f>
        <v>0</v>
      </c>
      <c r="Q176" s="7">
        <f>YEAR(P176)</f>
        <v>1900</v>
      </c>
      <c r="R176" s="7">
        <f>MONTH(P176)</f>
        <v>1</v>
      </c>
      <c r="S176" s="7">
        <f>DAY(N176)</f>
        <v>0</v>
      </c>
      <c r="T176" s="5" t="str">
        <f>IF(Q176=1900,"",IF(R176&lt;4,Q176-1,Q176))</f>
        <v/>
      </c>
      <c r="U176" s="8"/>
      <c r="V176" s="48">
        <v>1</v>
      </c>
      <c r="W176" s="5"/>
      <c r="X176" s="10">
        <f>IF(BG176=0,0,IF(BG176&gt;L176,U176-1,ROUND((U176*M176)*(BG176-1),0)))</f>
        <v>0</v>
      </c>
      <c r="Y176" s="10">
        <f>U176-X176</f>
        <v>0</v>
      </c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47">
        <f>IF(BG176=0,0,IF(BG176=L176,Y176-1,IF(Y176=1,0,ROUND(U176*M176,0))))</f>
        <v>0</v>
      </c>
      <c r="AO176" s="5"/>
      <c r="AP176" s="6">
        <f>Y176-AN176</f>
        <v>0</v>
      </c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46"/>
      <c r="BD176" s="5"/>
      <c r="BE176" s="5"/>
      <c r="BF176" s="5"/>
      <c r="BG176" s="7">
        <f>IF(T176="",0,$O$1-T176)</f>
        <v>0</v>
      </c>
      <c r="BH176" s="5"/>
      <c r="BI176" s="6">
        <f>U176-AP176</f>
        <v>0</v>
      </c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</row>
    <row r="177" spans="1:75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 t="e">
        <f>VLOOKUP(L177,'[3]償却率（定額法）'!$B$6:$C$104,2)</f>
        <v>#N/A</v>
      </c>
      <c r="N177" s="49"/>
      <c r="O177" s="49"/>
      <c r="P177" s="11">
        <f>IF(O177="",N177,O177)</f>
        <v>0</v>
      </c>
      <c r="Q177" s="7">
        <f>YEAR(P177)</f>
        <v>1900</v>
      </c>
      <c r="R177" s="7">
        <f>MONTH(P177)</f>
        <v>1</v>
      </c>
      <c r="S177" s="7">
        <f>DAY(N177)</f>
        <v>0</v>
      </c>
      <c r="T177" s="5" t="str">
        <f>IF(Q177=1900,"",IF(R177&lt;4,Q177-1,Q177))</f>
        <v/>
      </c>
      <c r="U177" s="8"/>
      <c r="V177" s="48">
        <v>1</v>
      </c>
      <c r="W177" s="5"/>
      <c r="X177" s="10">
        <f>IF(BG177=0,0,IF(BG177&gt;L177,U177-1,ROUND((U177*M177)*(BG177-1),0)))</f>
        <v>0</v>
      </c>
      <c r="Y177" s="10">
        <f>U177-X177</f>
        <v>0</v>
      </c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47">
        <f>IF(BG177=0,0,IF(BG177=L177,Y177-1,IF(Y177=1,0,ROUND(U177*M177,0))))</f>
        <v>0</v>
      </c>
      <c r="AO177" s="5"/>
      <c r="AP177" s="6">
        <f>Y177-AN177</f>
        <v>0</v>
      </c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46"/>
      <c r="BD177" s="5"/>
      <c r="BE177" s="5"/>
      <c r="BF177" s="5"/>
      <c r="BG177" s="7">
        <f>IF(T177="",0,$O$1-T177)</f>
        <v>0</v>
      </c>
      <c r="BH177" s="5"/>
      <c r="BI177" s="6">
        <f>U177-AP177</f>
        <v>0</v>
      </c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</row>
    <row r="178" spans="1:75" x14ac:dyDescent="0.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 t="e">
        <f>VLOOKUP(L178,'[3]償却率（定額法）'!$B$6:$C$104,2)</f>
        <v>#N/A</v>
      </c>
      <c r="N178" s="49"/>
      <c r="O178" s="49"/>
      <c r="P178" s="11">
        <f>IF(O178="",N178,O178)</f>
        <v>0</v>
      </c>
      <c r="Q178" s="7">
        <f>YEAR(P178)</f>
        <v>1900</v>
      </c>
      <c r="R178" s="7">
        <f>MONTH(P178)</f>
        <v>1</v>
      </c>
      <c r="S178" s="7">
        <f>DAY(N178)</f>
        <v>0</v>
      </c>
      <c r="T178" s="5" t="str">
        <f>IF(Q178=1900,"",IF(R178&lt;4,Q178-1,Q178))</f>
        <v/>
      </c>
      <c r="U178" s="8"/>
      <c r="V178" s="48">
        <v>1</v>
      </c>
      <c r="W178" s="5"/>
      <c r="X178" s="10">
        <f>IF(BG178=0,0,IF(BG178&gt;L178,U178-1,ROUND((U178*M178)*(BG178-1),0)))</f>
        <v>0</v>
      </c>
      <c r="Y178" s="10">
        <f>U178-X178</f>
        <v>0</v>
      </c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47">
        <f>IF(BG178=0,0,IF(BG178=L178,Y178-1,IF(Y178=1,0,ROUND(U178*M178,0))))</f>
        <v>0</v>
      </c>
      <c r="AO178" s="5"/>
      <c r="AP178" s="6">
        <f>Y178-AN178</f>
        <v>0</v>
      </c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46"/>
      <c r="BD178" s="5"/>
      <c r="BE178" s="5"/>
      <c r="BF178" s="5"/>
      <c r="BG178" s="7">
        <f>IF(T178="",0,$O$1-T178)</f>
        <v>0</v>
      </c>
      <c r="BH178" s="5"/>
      <c r="BI178" s="6">
        <f>U178-AP178</f>
        <v>0</v>
      </c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</row>
    <row r="179" spans="1:75" x14ac:dyDescent="0.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 t="e">
        <f>VLOOKUP(L179,'[3]償却率（定額法）'!$B$6:$C$104,2)</f>
        <v>#N/A</v>
      </c>
      <c r="N179" s="49"/>
      <c r="O179" s="49"/>
      <c r="P179" s="11">
        <f>IF(O179="",N179,O179)</f>
        <v>0</v>
      </c>
      <c r="Q179" s="7">
        <f>YEAR(P179)</f>
        <v>1900</v>
      </c>
      <c r="R179" s="7">
        <f>MONTH(P179)</f>
        <v>1</v>
      </c>
      <c r="S179" s="7">
        <f>DAY(N179)</f>
        <v>0</v>
      </c>
      <c r="T179" s="5" t="str">
        <f>IF(Q179=1900,"",IF(R179&lt;4,Q179-1,Q179))</f>
        <v/>
      </c>
      <c r="U179" s="8"/>
      <c r="V179" s="48">
        <v>1</v>
      </c>
      <c r="W179" s="5"/>
      <c r="X179" s="10">
        <f>IF(BG179=0,0,IF(BG179&gt;L179,U179-1,ROUND((U179*M179)*(BG179-1),0)))</f>
        <v>0</v>
      </c>
      <c r="Y179" s="10">
        <f>U179-X179</f>
        <v>0</v>
      </c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47">
        <f>IF(BG179=0,0,IF(BG179=L179,Y179-1,IF(Y179=1,0,ROUND(U179*M179,0))))</f>
        <v>0</v>
      </c>
      <c r="AO179" s="5"/>
      <c r="AP179" s="6">
        <f>Y179-AN179</f>
        <v>0</v>
      </c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46"/>
      <c r="BD179" s="5"/>
      <c r="BE179" s="5"/>
      <c r="BF179" s="5"/>
      <c r="BG179" s="7">
        <f>IF(T179="",0,$O$1-T179)</f>
        <v>0</v>
      </c>
      <c r="BH179" s="5"/>
      <c r="BI179" s="6">
        <f>U179-AP179</f>
        <v>0</v>
      </c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</row>
    <row r="180" spans="1:75" x14ac:dyDescent="0.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 t="e">
        <f>VLOOKUP(L180,'[3]償却率（定額法）'!$B$6:$C$104,2)</f>
        <v>#N/A</v>
      </c>
      <c r="N180" s="49"/>
      <c r="O180" s="49"/>
      <c r="P180" s="11">
        <f>IF(O180="",N180,O180)</f>
        <v>0</v>
      </c>
      <c r="Q180" s="7">
        <f>YEAR(P180)</f>
        <v>1900</v>
      </c>
      <c r="R180" s="7">
        <f>MONTH(P180)</f>
        <v>1</v>
      </c>
      <c r="S180" s="7">
        <f>DAY(N180)</f>
        <v>0</v>
      </c>
      <c r="T180" s="5" t="str">
        <f>IF(Q180=1900,"",IF(R180&lt;4,Q180-1,Q180))</f>
        <v/>
      </c>
      <c r="U180" s="8"/>
      <c r="V180" s="48">
        <v>1</v>
      </c>
      <c r="W180" s="5"/>
      <c r="X180" s="10">
        <f>IF(BG180=0,0,IF(BG180&gt;L180,U180-1,ROUND((U180*M180)*(BG180-1),0)))</f>
        <v>0</v>
      </c>
      <c r="Y180" s="10">
        <f>U180-X180</f>
        <v>0</v>
      </c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47">
        <f>IF(BG180=0,0,IF(BG180=L180,Y180-1,IF(Y180=1,0,ROUND(U180*M180,0))))</f>
        <v>0</v>
      </c>
      <c r="AO180" s="5"/>
      <c r="AP180" s="6">
        <f>Y180-AN180</f>
        <v>0</v>
      </c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46"/>
      <c r="BD180" s="5"/>
      <c r="BE180" s="5"/>
      <c r="BF180" s="5"/>
      <c r="BG180" s="7">
        <f>IF(T180="",0,$O$1-T180)</f>
        <v>0</v>
      </c>
      <c r="BH180" s="5"/>
      <c r="BI180" s="6">
        <f>U180-AP180</f>
        <v>0</v>
      </c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</row>
    <row r="181" spans="1:75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 t="e">
        <f>VLOOKUP(L181,'[3]償却率（定額法）'!$B$6:$C$104,2)</f>
        <v>#N/A</v>
      </c>
      <c r="N181" s="49"/>
      <c r="O181" s="49"/>
      <c r="P181" s="11">
        <f>IF(O181="",N181,O181)</f>
        <v>0</v>
      </c>
      <c r="Q181" s="7">
        <f>YEAR(P181)</f>
        <v>1900</v>
      </c>
      <c r="R181" s="7">
        <f>MONTH(P181)</f>
        <v>1</v>
      </c>
      <c r="S181" s="7">
        <f>DAY(N181)</f>
        <v>0</v>
      </c>
      <c r="T181" s="5" t="str">
        <f>IF(Q181=1900,"",IF(R181&lt;4,Q181-1,Q181))</f>
        <v/>
      </c>
      <c r="U181" s="8"/>
      <c r="V181" s="48">
        <v>1</v>
      </c>
      <c r="W181" s="5"/>
      <c r="X181" s="10">
        <f>IF(BG181=0,0,IF(BG181&gt;L181,U181-1,ROUND((U181*M181)*(BG181-1),0)))</f>
        <v>0</v>
      </c>
      <c r="Y181" s="10">
        <f>U181-X181</f>
        <v>0</v>
      </c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47">
        <f>IF(BG181=0,0,IF(BG181=L181,Y181-1,IF(Y181=1,0,ROUND(U181*M181,0))))</f>
        <v>0</v>
      </c>
      <c r="AO181" s="5"/>
      <c r="AP181" s="6">
        <f>Y181-AN181</f>
        <v>0</v>
      </c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46"/>
      <c r="BD181" s="5"/>
      <c r="BE181" s="5"/>
      <c r="BF181" s="5"/>
      <c r="BG181" s="7">
        <f>IF(T181="",0,$O$1-T181)</f>
        <v>0</v>
      </c>
      <c r="BH181" s="5"/>
      <c r="BI181" s="6">
        <f>U181-AP181</f>
        <v>0</v>
      </c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</row>
    <row r="182" spans="1:75" x14ac:dyDescent="0.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 t="e">
        <f>VLOOKUP(L182,'[3]償却率（定額法）'!$B$6:$C$104,2)</f>
        <v>#N/A</v>
      </c>
      <c r="N182" s="49"/>
      <c r="O182" s="49"/>
      <c r="P182" s="11">
        <f>IF(O182="",N182,O182)</f>
        <v>0</v>
      </c>
      <c r="Q182" s="7">
        <f>YEAR(P182)</f>
        <v>1900</v>
      </c>
      <c r="R182" s="7">
        <f>MONTH(P182)</f>
        <v>1</v>
      </c>
      <c r="S182" s="7">
        <f>DAY(N182)</f>
        <v>0</v>
      </c>
      <c r="T182" s="5" t="str">
        <f>IF(Q182=1900,"",IF(R182&lt;4,Q182-1,Q182))</f>
        <v/>
      </c>
      <c r="U182" s="8"/>
      <c r="V182" s="48">
        <v>1</v>
      </c>
      <c r="W182" s="5"/>
      <c r="X182" s="10">
        <f>IF(BG182=0,0,IF(BG182&gt;L182,U182-1,ROUND((U182*M182)*(BG182-1),0)))</f>
        <v>0</v>
      </c>
      <c r="Y182" s="10">
        <f>U182-X182</f>
        <v>0</v>
      </c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47">
        <f>IF(BG182=0,0,IF(BG182=L182,Y182-1,IF(Y182=1,0,ROUND(U182*M182,0))))</f>
        <v>0</v>
      </c>
      <c r="AO182" s="5"/>
      <c r="AP182" s="6">
        <f>Y182-AN182</f>
        <v>0</v>
      </c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46"/>
      <c r="BD182" s="5"/>
      <c r="BE182" s="5"/>
      <c r="BF182" s="5"/>
      <c r="BG182" s="7">
        <f>IF(T182="",0,$O$1-T182)</f>
        <v>0</v>
      </c>
      <c r="BH182" s="5"/>
      <c r="BI182" s="6">
        <f>U182-AP182</f>
        <v>0</v>
      </c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</row>
    <row r="183" spans="1:75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 t="e">
        <f>VLOOKUP(L183,'[3]償却率（定額法）'!$B$6:$C$104,2)</f>
        <v>#N/A</v>
      </c>
      <c r="N183" s="49"/>
      <c r="O183" s="49"/>
      <c r="P183" s="11">
        <f>IF(O183="",N183,O183)</f>
        <v>0</v>
      </c>
      <c r="Q183" s="7">
        <f>YEAR(P183)</f>
        <v>1900</v>
      </c>
      <c r="R183" s="7">
        <f>MONTH(P183)</f>
        <v>1</v>
      </c>
      <c r="S183" s="7">
        <f>DAY(N183)</f>
        <v>0</v>
      </c>
      <c r="T183" s="5" t="str">
        <f>IF(Q183=1900,"",IF(R183&lt;4,Q183-1,Q183))</f>
        <v/>
      </c>
      <c r="U183" s="8"/>
      <c r="V183" s="48">
        <v>1</v>
      </c>
      <c r="W183" s="5"/>
      <c r="X183" s="10">
        <f>IF(BG183=0,0,IF(BG183&gt;L183,U183-1,ROUND((U183*M183)*(BG183-1),0)))</f>
        <v>0</v>
      </c>
      <c r="Y183" s="10">
        <f>U183-X183</f>
        <v>0</v>
      </c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47">
        <f>IF(BG183=0,0,IF(BG183=L183,Y183-1,IF(Y183=1,0,ROUND(U183*M183,0))))</f>
        <v>0</v>
      </c>
      <c r="AO183" s="5"/>
      <c r="AP183" s="6">
        <f>Y183-AN183</f>
        <v>0</v>
      </c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46"/>
      <c r="BD183" s="5"/>
      <c r="BE183" s="5"/>
      <c r="BF183" s="5"/>
      <c r="BG183" s="7">
        <f>IF(T183="",0,$O$1-T183)</f>
        <v>0</v>
      </c>
      <c r="BH183" s="5"/>
      <c r="BI183" s="6">
        <f>U183-AP183</f>
        <v>0</v>
      </c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</row>
    <row r="184" spans="1:75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 t="e">
        <f>VLOOKUP(L184,'[3]償却率（定額法）'!$B$6:$C$104,2)</f>
        <v>#N/A</v>
      </c>
      <c r="N184" s="49"/>
      <c r="O184" s="49"/>
      <c r="P184" s="11">
        <f>IF(O184="",N184,O184)</f>
        <v>0</v>
      </c>
      <c r="Q184" s="7">
        <f>YEAR(P184)</f>
        <v>1900</v>
      </c>
      <c r="R184" s="7">
        <f>MONTH(P184)</f>
        <v>1</v>
      </c>
      <c r="S184" s="7">
        <f>DAY(N184)</f>
        <v>0</v>
      </c>
      <c r="T184" s="5" t="str">
        <f>IF(Q184=1900,"",IF(R184&lt;4,Q184-1,Q184))</f>
        <v/>
      </c>
      <c r="U184" s="8"/>
      <c r="V184" s="48">
        <v>1</v>
      </c>
      <c r="W184" s="5"/>
      <c r="X184" s="10">
        <f>IF(BG184=0,0,IF(BG184&gt;L184,U184-1,ROUND((U184*M184)*(BG184-1),0)))</f>
        <v>0</v>
      </c>
      <c r="Y184" s="10">
        <f>U184-X184</f>
        <v>0</v>
      </c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47">
        <f>IF(BG184=0,0,IF(BG184=L184,Y184-1,IF(Y184=1,0,ROUND(U184*M184,0))))</f>
        <v>0</v>
      </c>
      <c r="AO184" s="5"/>
      <c r="AP184" s="6">
        <f>Y184-AN184</f>
        <v>0</v>
      </c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46"/>
      <c r="BD184" s="5"/>
      <c r="BE184" s="5"/>
      <c r="BF184" s="5"/>
      <c r="BG184" s="7">
        <f>IF(T184="",0,$O$1-T184)</f>
        <v>0</v>
      </c>
      <c r="BH184" s="5"/>
      <c r="BI184" s="6">
        <f>U184-AP184</f>
        <v>0</v>
      </c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</row>
    <row r="185" spans="1:75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 t="e">
        <f>VLOOKUP(L185,'[3]償却率（定額法）'!$B$6:$C$104,2)</f>
        <v>#N/A</v>
      </c>
      <c r="N185" s="49"/>
      <c r="O185" s="49"/>
      <c r="P185" s="11">
        <f>IF(O185="",N185,O185)</f>
        <v>0</v>
      </c>
      <c r="Q185" s="7">
        <f>YEAR(P185)</f>
        <v>1900</v>
      </c>
      <c r="R185" s="7">
        <f>MONTH(P185)</f>
        <v>1</v>
      </c>
      <c r="S185" s="7">
        <f>DAY(N185)</f>
        <v>0</v>
      </c>
      <c r="T185" s="5" t="str">
        <f>IF(Q185=1900,"",IF(R185&lt;4,Q185-1,Q185))</f>
        <v/>
      </c>
      <c r="U185" s="8"/>
      <c r="V185" s="48">
        <v>1</v>
      </c>
      <c r="W185" s="5"/>
      <c r="X185" s="10">
        <f>IF(BG185=0,0,IF(BG185&gt;L185,U185-1,ROUND((U185*M185)*(BG185-1),0)))</f>
        <v>0</v>
      </c>
      <c r="Y185" s="10">
        <f>U185-X185</f>
        <v>0</v>
      </c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47">
        <f>IF(BG185=0,0,IF(BG185=L185,Y185-1,IF(Y185=1,0,ROUND(U185*M185,0))))</f>
        <v>0</v>
      </c>
      <c r="AO185" s="5"/>
      <c r="AP185" s="6">
        <f>Y185-AN185</f>
        <v>0</v>
      </c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46"/>
      <c r="BD185" s="5"/>
      <c r="BE185" s="5"/>
      <c r="BF185" s="5"/>
      <c r="BG185" s="7">
        <f>IF(T185="",0,$O$1-T185)</f>
        <v>0</v>
      </c>
      <c r="BH185" s="5"/>
      <c r="BI185" s="6">
        <f>U185-AP185</f>
        <v>0</v>
      </c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</row>
    <row r="186" spans="1:75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 t="e">
        <f>VLOOKUP(L186,'[3]償却率（定額法）'!$B$6:$C$104,2)</f>
        <v>#N/A</v>
      </c>
      <c r="N186" s="49"/>
      <c r="O186" s="49"/>
      <c r="P186" s="11">
        <f>IF(O186="",N186,O186)</f>
        <v>0</v>
      </c>
      <c r="Q186" s="7">
        <f>YEAR(P186)</f>
        <v>1900</v>
      </c>
      <c r="R186" s="7">
        <f>MONTH(P186)</f>
        <v>1</v>
      </c>
      <c r="S186" s="7">
        <f>DAY(N186)</f>
        <v>0</v>
      </c>
      <c r="T186" s="5" t="str">
        <f>IF(Q186=1900,"",IF(R186&lt;4,Q186-1,Q186))</f>
        <v/>
      </c>
      <c r="U186" s="8"/>
      <c r="V186" s="48">
        <v>1</v>
      </c>
      <c r="W186" s="5"/>
      <c r="X186" s="10">
        <f>IF(BG186=0,0,IF(BG186&gt;L186,U186-1,ROUND((U186*M186)*(BG186-1),0)))</f>
        <v>0</v>
      </c>
      <c r="Y186" s="10">
        <f>U186-X186</f>
        <v>0</v>
      </c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47">
        <f>IF(BG186=0,0,IF(BG186=L186,Y186-1,IF(Y186=1,0,ROUND(U186*M186,0))))</f>
        <v>0</v>
      </c>
      <c r="AO186" s="5"/>
      <c r="AP186" s="6">
        <f>Y186-AN186</f>
        <v>0</v>
      </c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46"/>
      <c r="BD186" s="5"/>
      <c r="BE186" s="5"/>
      <c r="BF186" s="5"/>
      <c r="BG186" s="7">
        <f>IF(T186="",0,$O$1-T186)</f>
        <v>0</v>
      </c>
      <c r="BH186" s="5"/>
      <c r="BI186" s="6">
        <f>U186-AP186</f>
        <v>0</v>
      </c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</row>
    <row r="187" spans="1:75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 t="e">
        <f>VLOOKUP(L187,'[3]償却率（定額法）'!$B$6:$C$104,2)</f>
        <v>#N/A</v>
      </c>
      <c r="N187" s="49"/>
      <c r="O187" s="49"/>
      <c r="P187" s="11">
        <f>IF(O187="",N187,O187)</f>
        <v>0</v>
      </c>
      <c r="Q187" s="7">
        <f>YEAR(P187)</f>
        <v>1900</v>
      </c>
      <c r="R187" s="7">
        <f>MONTH(P187)</f>
        <v>1</v>
      </c>
      <c r="S187" s="7">
        <f>DAY(N187)</f>
        <v>0</v>
      </c>
      <c r="T187" s="5" t="str">
        <f>IF(Q187=1900,"",IF(R187&lt;4,Q187-1,Q187))</f>
        <v/>
      </c>
      <c r="U187" s="8"/>
      <c r="V187" s="48">
        <v>1</v>
      </c>
      <c r="W187" s="5"/>
      <c r="X187" s="10">
        <f>IF(BG187=0,0,IF(BG187&gt;L187,U187-1,ROUND((U187*M187)*(BG187-1),0)))</f>
        <v>0</v>
      </c>
      <c r="Y187" s="10">
        <f>U187-X187</f>
        <v>0</v>
      </c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47">
        <f>IF(BG187=0,0,IF(BG187=L187,Y187-1,IF(Y187=1,0,ROUND(U187*M187,0))))</f>
        <v>0</v>
      </c>
      <c r="AO187" s="5"/>
      <c r="AP187" s="6">
        <f>Y187-AN187</f>
        <v>0</v>
      </c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46"/>
      <c r="BD187" s="5"/>
      <c r="BE187" s="5"/>
      <c r="BF187" s="5"/>
      <c r="BG187" s="7">
        <f>IF(T187="",0,$O$1-T187)</f>
        <v>0</v>
      </c>
      <c r="BH187" s="5"/>
      <c r="BI187" s="6">
        <f>U187-AP187</f>
        <v>0</v>
      </c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</row>
    <row r="188" spans="1:75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 t="e">
        <f>VLOOKUP(L188,'[3]償却率（定額法）'!$B$6:$C$104,2)</f>
        <v>#N/A</v>
      </c>
      <c r="N188" s="49"/>
      <c r="O188" s="49"/>
      <c r="P188" s="11">
        <f>IF(O188="",N188,O188)</f>
        <v>0</v>
      </c>
      <c r="Q188" s="7">
        <f>YEAR(P188)</f>
        <v>1900</v>
      </c>
      <c r="R188" s="7">
        <f>MONTH(P188)</f>
        <v>1</v>
      </c>
      <c r="S188" s="7">
        <f>DAY(N188)</f>
        <v>0</v>
      </c>
      <c r="T188" s="5" t="str">
        <f>IF(Q188=1900,"",IF(R188&lt;4,Q188-1,Q188))</f>
        <v/>
      </c>
      <c r="U188" s="8"/>
      <c r="V188" s="48">
        <v>1</v>
      </c>
      <c r="W188" s="5"/>
      <c r="X188" s="10">
        <f>IF(BG188=0,0,IF(BG188&gt;L188,U188-1,ROUND((U188*M188)*(BG188-1),0)))</f>
        <v>0</v>
      </c>
      <c r="Y188" s="10">
        <f>U188-X188</f>
        <v>0</v>
      </c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47">
        <f>IF(BG188=0,0,IF(BG188=L188,Y188-1,IF(Y188=1,0,ROUND(U188*M188,0))))</f>
        <v>0</v>
      </c>
      <c r="AO188" s="5"/>
      <c r="AP188" s="6">
        <f>Y188-AN188</f>
        <v>0</v>
      </c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46"/>
      <c r="BD188" s="5"/>
      <c r="BE188" s="5"/>
      <c r="BF188" s="5"/>
      <c r="BG188" s="7">
        <f>IF(T188="",0,$O$1-T188)</f>
        <v>0</v>
      </c>
      <c r="BH188" s="5"/>
      <c r="BI188" s="6">
        <f>U188-AP188</f>
        <v>0</v>
      </c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</row>
    <row r="189" spans="1:75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 t="e">
        <f>VLOOKUP(L189,'[3]償却率（定額法）'!$B$6:$C$104,2)</f>
        <v>#N/A</v>
      </c>
      <c r="N189" s="49"/>
      <c r="O189" s="49"/>
      <c r="P189" s="11">
        <f>IF(O189="",N189,O189)</f>
        <v>0</v>
      </c>
      <c r="Q189" s="7">
        <f>YEAR(P189)</f>
        <v>1900</v>
      </c>
      <c r="R189" s="7">
        <f>MONTH(P189)</f>
        <v>1</v>
      </c>
      <c r="S189" s="7">
        <f>DAY(N189)</f>
        <v>0</v>
      </c>
      <c r="T189" s="5" t="str">
        <f>IF(Q189=1900,"",IF(R189&lt;4,Q189-1,Q189))</f>
        <v/>
      </c>
      <c r="U189" s="8"/>
      <c r="V189" s="48">
        <v>1</v>
      </c>
      <c r="W189" s="5"/>
      <c r="X189" s="10">
        <f>IF(BG189=0,0,IF(BG189&gt;L189,U189-1,ROUND((U189*M189)*(BG189-1),0)))</f>
        <v>0</v>
      </c>
      <c r="Y189" s="10">
        <f>U189-X189</f>
        <v>0</v>
      </c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47">
        <f>IF(BG189=0,0,IF(BG189=L189,Y189-1,IF(Y189=1,0,ROUND(U189*M189,0))))</f>
        <v>0</v>
      </c>
      <c r="AO189" s="5"/>
      <c r="AP189" s="6">
        <f>Y189-AN189</f>
        <v>0</v>
      </c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46"/>
      <c r="BD189" s="5"/>
      <c r="BE189" s="5"/>
      <c r="BF189" s="5"/>
      <c r="BG189" s="7">
        <f>IF(T189="",0,$O$1-T189)</f>
        <v>0</v>
      </c>
      <c r="BH189" s="5"/>
      <c r="BI189" s="6">
        <f>U189-AP189</f>
        <v>0</v>
      </c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</row>
    <row r="190" spans="1:75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 t="e">
        <f>VLOOKUP(L190,'[3]償却率（定額法）'!$B$6:$C$104,2)</f>
        <v>#N/A</v>
      </c>
      <c r="N190" s="49"/>
      <c r="O190" s="49"/>
      <c r="P190" s="11">
        <f>IF(O190="",N190,O190)</f>
        <v>0</v>
      </c>
      <c r="Q190" s="7">
        <f>YEAR(P190)</f>
        <v>1900</v>
      </c>
      <c r="R190" s="7">
        <f>MONTH(P190)</f>
        <v>1</v>
      </c>
      <c r="S190" s="7">
        <f>DAY(N190)</f>
        <v>0</v>
      </c>
      <c r="T190" s="5" t="str">
        <f>IF(Q190=1900,"",IF(R190&lt;4,Q190-1,Q190))</f>
        <v/>
      </c>
      <c r="U190" s="8"/>
      <c r="V190" s="48">
        <v>1</v>
      </c>
      <c r="W190" s="5"/>
      <c r="X190" s="10">
        <f>IF(BG190=0,0,IF(BG190&gt;L190,U190-1,ROUND((U190*M190)*(BG190-1),0)))</f>
        <v>0</v>
      </c>
      <c r="Y190" s="10">
        <f>U190-X190</f>
        <v>0</v>
      </c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47">
        <f>IF(BG190=0,0,IF(BG190=L190,Y190-1,IF(Y190=1,0,ROUND(U190*M190,0))))</f>
        <v>0</v>
      </c>
      <c r="AO190" s="5"/>
      <c r="AP190" s="6">
        <f>Y190-AN190</f>
        <v>0</v>
      </c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46"/>
      <c r="BD190" s="5"/>
      <c r="BE190" s="5"/>
      <c r="BF190" s="5"/>
      <c r="BG190" s="7">
        <f>IF(T190="",0,$O$1-T190)</f>
        <v>0</v>
      </c>
      <c r="BH190" s="5"/>
      <c r="BI190" s="6">
        <f>U190-AP190</f>
        <v>0</v>
      </c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</row>
    <row r="191" spans="1:75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 t="e">
        <f>VLOOKUP(L191,'[3]償却率（定額法）'!$B$6:$C$104,2)</f>
        <v>#N/A</v>
      </c>
      <c r="N191" s="49"/>
      <c r="O191" s="49"/>
      <c r="P191" s="11">
        <f>IF(O191="",N191,O191)</f>
        <v>0</v>
      </c>
      <c r="Q191" s="7">
        <f>YEAR(P191)</f>
        <v>1900</v>
      </c>
      <c r="R191" s="7">
        <f>MONTH(P191)</f>
        <v>1</v>
      </c>
      <c r="S191" s="7">
        <f>DAY(N191)</f>
        <v>0</v>
      </c>
      <c r="T191" s="5" t="str">
        <f>IF(Q191=1900,"",IF(R191&lt;4,Q191-1,Q191))</f>
        <v/>
      </c>
      <c r="U191" s="8"/>
      <c r="V191" s="48">
        <v>1</v>
      </c>
      <c r="W191" s="5"/>
      <c r="X191" s="10">
        <f>IF(BG191=0,0,IF(BG191&gt;L191,U191-1,ROUND((U191*M191)*(BG191-1),0)))</f>
        <v>0</v>
      </c>
      <c r="Y191" s="10">
        <f>U191-X191</f>
        <v>0</v>
      </c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47">
        <f>IF(BG191=0,0,IF(BG191=L191,Y191-1,IF(Y191=1,0,ROUND(U191*M191,0))))</f>
        <v>0</v>
      </c>
      <c r="AO191" s="5"/>
      <c r="AP191" s="6">
        <f>Y191-AN191</f>
        <v>0</v>
      </c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46"/>
      <c r="BD191" s="5"/>
      <c r="BE191" s="5"/>
      <c r="BF191" s="5"/>
      <c r="BG191" s="7">
        <f>IF(T191="",0,$O$1-T191)</f>
        <v>0</v>
      </c>
      <c r="BH191" s="5"/>
      <c r="BI191" s="6">
        <f>U191-AP191</f>
        <v>0</v>
      </c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</row>
    <row r="192" spans="1:75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 t="e">
        <f>VLOOKUP(L192,'[3]償却率（定額法）'!$B$6:$C$104,2)</f>
        <v>#N/A</v>
      </c>
      <c r="N192" s="49"/>
      <c r="O192" s="49"/>
      <c r="P192" s="11">
        <f>IF(O192="",N192,O192)</f>
        <v>0</v>
      </c>
      <c r="Q192" s="7">
        <f>YEAR(P192)</f>
        <v>1900</v>
      </c>
      <c r="R192" s="7">
        <f>MONTH(P192)</f>
        <v>1</v>
      </c>
      <c r="S192" s="7">
        <f>DAY(N192)</f>
        <v>0</v>
      </c>
      <c r="T192" s="5" t="str">
        <f>IF(Q192=1900,"",IF(R192&lt;4,Q192-1,Q192))</f>
        <v/>
      </c>
      <c r="U192" s="8"/>
      <c r="V192" s="48">
        <v>1</v>
      </c>
      <c r="W192" s="5"/>
      <c r="X192" s="10">
        <f>IF(BG192=0,0,IF(BG192&gt;L192,U192-1,ROUND((U192*M192)*(BG192-1),0)))</f>
        <v>0</v>
      </c>
      <c r="Y192" s="10">
        <f>U192-X192</f>
        <v>0</v>
      </c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47">
        <f>IF(BG192=0,0,IF(BG192=L192,Y192-1,IF(Y192=1,0,ROUND(U192*M192,0))))</f>
        <v>0</v>
      </c>
      <c r="AO192" s="5"/>
      <c r="AP192" s="6">
        <f>Y192-AN192</f>
        <v>0</v>
      </c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46"/>
      <c r="BD192" s="5"/>
      <c r="BE192" s="5"/>
      <c r="BF192" s="5"/>
      <c r="BG192" s="7">
        <f>IF(T192="",0,$O$1-T192)</f>
        <v>0</v>
      </c>
      <c r="BH192" s="5"/>
      <c r="BI192" s="6">
        <f>U192-AP192</f>
        <v>0</v>
      </c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</row>
    <row r="193" spans="1:75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 t="e">
        <f>VLOOKUP(L193,'[3]償却率（定額法）'!$B$6:$C$104,2)</f>
        <v>#N/A</v>
      </c>
      <c r="N193" s="49"/>
      <c r="O193" s="49"/>
      <c r="P193" s="11">
        <f>IF(O193="",N193,O193)</f>
        <v>0</v>
      </c>
      <c r="Q193" s="7">
        <f>YEAR(P193)</f>
        <v>1900</v>
      </c>
      <c r="R193" s="7">
        <f>MONTH(P193)</f>
        <v>1</v>
      </c>
      <c r="S193" s="7">
        <f>DAY(N193)</f>
        <v>0</v>
      </c>
      <c r="T193" s="5" t="str">
        <f>IF(Q193=1900,"",IF(R193&lt;4,Q193-1,Q193))</f>
        <v/>
      </c>
      <c r="U193" s="8"/>
      <c r="V193" s="48">
        <v>1</v>
      </c>
      <c r="W193" s="5"/>
      <c r="X193" s="10">
        <f>IF(BG193=0,0,IF(BG193&gt;L193,U193-1,ROUND((U193*M193)*(BG193-1),0)))</f>
        <v>0</v>
      </c>
      <c r="Y193" s="10">
        <f>U193-X193</f>
        <v>0</v>
      </c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47">
        <f>IF(BG193=0,0,IF(BG193=L193,Y193-1,IF(Y193=1,0,ROUND(U193*M193,0))))</f>
        <v>0</v>
      </c>
      <c r="AO193" s="5"/>
      <c r="AP193" s="6">
        <f>Y193-AN193</f>
        <v>0</v>
      </c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46"/>
      <c r="BD193" s="5"/>
      <c r="BE193" s="5"/>
      <c r="BF193" s="5"/>
      <c r="BG193" s="7">
        <f>IF(T193="",0,$O$1-T193)</f>
        <v>0</v>
      </c>
      <c r="BH193" s="5"/>
      <c r="BI193" s="6">
        <f>U193-AP193</f>
        <v>0</v>
      </c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</row>
    <row r="194" spans="1:75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 t="e">
        <f>VLOOKUP(L194,'[3]償却率（定額法）'!$B$6:$C$104,2)</f>
        <v>#N/A</v>
      </c>
      <c r="N194" s="49"/>
      <c r="O194" s="49"/>
      <c r="P194" s="11">
        <f>IF(O194="",N194,O194)</f>
        <v>0</v>
      </c>
      <c r="Q194" s="7">
        <f>YEAR(P194)</f>
        <v>1900</v>
      </c>
      <c r="R194" s="7">
        <f>MONTH(P194)</f>
        <v>1</v>
      </c>
      <c r="S194" s="7">
        <f>DAY(N194)</f>
        <v>0</v>
      </c>
      <c r="T194" s="5" t="str">
        <f>IF(Q194=1900,"",IF(R194&lt;4,Q194-1,Q194))</f>
        <v/>
      </c>
      <c r="U194" s="8"/>
      <c r="V194" s="48">
        <v>1</v>
      </c>
      <c r="W194" s="5"/>
      <c r="X194" s="10">
        <f>IF(BG194=0,0,IF(BG194&gt;L194,U194-1,ROUND((U194*M194)*(BG194-1),0)))</f>
        <v>0</v>
      </c>
      <c r="Y194" s="10">
        <f>U194-X194</f>
        <v>0</v>
      </c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47">
        <f>IF(BG194=0,0,IF(BG194=L194,Y194-1,IF(Y194=1,0,ROUND(U194*M194,0))))</f>
        <v>0</v>
      </c>
      <c r="AO194" s="5"/>
      <c r="AP194" s="6">
        <f>Y194-AN194</f>
        <v>0</v>
      </c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46"/>
      <c r="BD194" s="5"/>
      <c r="BE194" s="5"/>
      <c r="BF194" s="5"/>
      <c r="BG194" s="7">
        <f>IF(T194="",0,$O$1-T194)</f>
        <v>0</v>
      </c>
      <c r="BH194" s="5"/>
      <c r="BI194" s="6">
        <f>U194-AP194</f>
        <v>0</v>
      </c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</row>
    <row r="195" spans="1:75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 t="e">
        <f>VLOOKUP(L195,'[3]償却率（定額法）'!$B$6:$C$104,2)</f>
        <v>#N/A</v>
      </c>
      <c r="N195" s="49"/>
      <c r="O195" s="49"/>
      <c r="P195" s="11">
        <f>IF(O195="",N195,O195)</f>
        <v>0</v>
      </c>
      <c r="Q195" s="7">
        <f>YEAR(P195)</f>
        <v>1900</v>
      </c>
      <c r="R195" s="7">
        <f>MONTH(P195)</f>
        <v>1</v>
      </c>
      <c r="S195" s="7">
        <f>DAY(N195)</f>
        <v>0</v>
      </c>
      <c r="T195" s="5" t="str">
        <f>IF(Q195=1900,"",IF(R195&lt;4,Q195-1,Q195))</f>
        <v/>
      </c>
      <c r="U195" s="8"/>
      <c r="V195" s="48">
        <v>1</v>
      </c>
      <c r="W195" s="5"/>
      <c r="X195" s="10">
        <f>IF(BG195=0,0,IF(BG195&gt;L195,U195-1,ROUND((U195*M195)*(BG195-1),0)))</f>
        <v>0</v>
      </c>
      <c r="Y195" s="10">
        <f>U195-X195</f>
        <v>0</v>
      </c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47">
        <f>IF(BG195=0,0,IF(BG195=L195,Y195-1,IF(Y195=1,0,ROUND(U195*M195,0))))</f>
        <v>0</v>
      </c>
      <c r="AO195" s="5"/>
      <c r="AP195" s="6">
        <f>Y195-AN195</f>
        <v>0</v>
      </c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46"/>
      <c r="BD195" s="5"/>
      <c r="BE195" s="5"/>
      <c r="BF195" s="5"/>
      <c r="BG195" s="7">
        <f>IF(T195="",0,$O$1-T195)</f>
        <v>0</v>
      </c>
      <c r="BH195" s="5"/>
      <c r="BI195" s="6">
        <f>U195-AP195</f>
        <v>0</v>
      </c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</row>
    <row r="196" spans="1:75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 t="e">
        <f>VLOOKUP(L196,'[3]償却率（定額法）'!$B$6:$C$104,2)</f>
        <v>#N/A</v>
      </c>
      <c r="N196" s="49"/>
      <c r="O196" s="49"/>
      <c r="P196" s="11">
        <f>IF(O196="",N196,O196)</f>
        <v>0</v>
      </c>
      <c r="Q196" s="7">
        <f>YEAR(P196)</f>
        <v>1900</v>
      </c>
      <c r="R196" s="7">
        <f>MONTH(P196)</f>
        <v>1</v>
      </c>
      <c r="S196" s="7">
        <f>DAY(N196)</f>
        <v>0</v>
      </c>
      <c r="T196" s="5" t="str">
        <f>IF(Q196=1900,"",IF(R196&lt;4,Q196-1,Q196))</f>
        <v/>
      </c>
      <c r="U196" s="8"/>
      <c r="V196" s="48">
        <v>1</v>
      </c>
      <c r="W196" s="5"/>
      <c r="X196" s="10">
        <f>IF(BG196=0,0,IF(BG196&gt;L196,U196-1,ROUND((U196*M196)*(BG196-1),0)))</f>
        <v>0</v>
      </c>
      <c r="Y196" s="10">
        <f>U196-X196</f>
        <v>0</v>
      </c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47">
        <f>IF(BG196=0,0,IF(BG196=L196,Y196-1,IF(Y196=1,0,ROUND(U196*M196,0))))</f>
        <v>0</v>
      </c>
      <c r="AO196" s="5"/>
      <c r="AP196" s="6">
        <f>Y196-AN196</f>
        <v>0</v>
      </c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46"/>
      <c r="BD196" s="5"/>
      <c r="BE196" s="5"/>
      <c r="BF196" s="5"/>
      <c r="BG196" s="7">
        <f>IF(T196="",0,$O$1-T196)</f>
        <v>0</v>
      </c>
      <c r="BH196" s="5"/>
      <c r="BI196" s="6">
        <f>U196-AP196</f>
        <v>0</v>
      </c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</row>
    <row r="197" spans="1:75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 t="e">
        <f>VLOOKUP(L197,'[3]償却率（定額法）'!$B$6:$C$104,2)</f>
        <v>#N/A</v>
      </c>
      <c r="N197" s="49"/>
      <c r="O197" s="49"/>
      <c r="P197" s="11">
        <f>IF(O197="",N197,O197)</f>
        <v>0</v>
      </c>
      <c r="Q197" s="7">
        <f>YEAR(P197)</f>
        <v>1900</v>
      </c>
      <c r="R197" s="7">
        <f>MONTH(P197)</f>
        <v>1</v>
      </c>
      <c r="S197" s="7">
        <f>DAY(N197)</f>
        <v>0</v>
      </c>
      <c r="T197" s="5" t="str">
        <f>IF(Q197=1900,"",IF(R197&lt;4,Q197-1,Q197))</f>
        <v/>
      </c>
      <c r="U197" s="8"/>
      <c r="V197" s="48">
        <v>1</v>
      </c>
      <c r="W197" s="5"/>
      <c r="X197" s="10">
        <f>IF(BG197=0,0,IF(BG197&gt;L197,U197-1,ROUND((U197*M197)*(BG197-1),0)))</f>
        <v>0</v>
      </c>
      <c r="Y197" s="10">
        <f>U197-X197</f>
        <v>0</v>
      </c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47">
        <f>IF(BG197=0,0,IF(BG197=L197,Y197-1,IF(Y197=1,0,ROUND(U197*M197,0))))</f>
        <v>0</v>
      </c>
      <c r="AO197" s="5"/>
      <c r="AP197" s="6">
        <f>Y197-AN197</f>
        <v>0</v>
      </c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46"/>
      <c r="BD197" s="5"/>
      <c r="BE197" s="5"/>
      <c r="BF197" s="5"/>
      <c r="BG197" s="7">
        <f>IF(T197="",0,$O$1-T197)</f>
        <v>0</v>
      </c>
      <c r="BH197" s="5"/>
      <c r="BI197" s="6">
        <f>U197-AP197</f>
        <v>0</v>
      </c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</row>
    <row r="198" spans="1:75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 t="e">
        <f>VLOOKUP(L198,'[3]償却率（定額法）'!$B$6:$C$104,2)</f>
        <v>#N/A</v>
      </c>
      <c r="N198" s="49"/>
      <c r="O198" s="49"/>
      <c r="P198" s="11">
        <f>IF(O198="",N198,O198)</f>
        <v>0</v>
      </c>
      <c r="Q198" s="7">
        <f>YEAR(P198)</f>
        <v>1900</v>
      </c>
      <c r="R198" s="7">
        <f>MONTH(P198)</f>
        <v>1</v>
      </c>
      <c r="S198" s="7">
        <f>DAY(N198)</f>
        <v>0</v>
      </c>
      <c r="T198" s="5" t="str">
        <f>IF(Q198=1900,"",IF(R198&lt;4,Q198-1,Q198))</f>
        <v/>
      </c>
      <c r="U198" s="8"/>
      <c r="V198" s="48">
        <v>1</v>
      </c>
      <c r="W198" s="5"/>
      <c r="X198" s="10">
        <f>IF(BG198=0,0,IF(BG198&gt;L198,U198-1,ROUND((U198*M198)*(BG198-1),0)))</f>
        <v>0</v>
      </c>
      <c r="Y198" s="10">
        <f>U198-X198</f>
        <v>0</v>
      </c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47">
        <f>IF(BG198=0,0,IF(BG198=L198,Y198-1,IF(Y198=1,0,ROUND(U198*M198,0))))</f>
        <v>0</v>
      </c>
      <c r="AO198" s="5"/>
      <c r="AP198" s="6">
        <f>Y198-AN198</f>
        <v>0</v>
      </c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46"/>
      <c r="BD198" s="5"/>
      <c r="BE198" s="5"/>
      <c r="BF198" s="5"/>
      <c r="BG198" s="7">
        <f>IF(T198="",0,$O$1-T198)</f>
        <v>0</v>
      </c>
      <c r="BH198" s="5"/>
      <c r="BI198" s="6">
        <f>U198-AP198</f>
        <v>0</v>
      </c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</row>
    <row r="199" spans="1:75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 t="e">
        <f>VLOOKUP(L199,'[3]償却率（定額法）'!$B$6:$C$104,2)</f>
        <v>#N/A</v>
      </c>
      <c r="N199" s="49"/>
      <c r="O199" s="49"/>
      <c r="P199" s="11">
        <f>IF(O199="",N199,O199)</f>
        <v>0</v>
      </c>
      <c r="Q199" s="7">
        <f>YEAR(P199)</f>
        <v>1900</v>
      </c>
      <c r="R199" s="7">
        <f>MONTH(P199)</f>
        <v>1</v>
      </c>
      <c r="S199" s="7">
        <f>DAY(N199)</f>
        <v>0</v>
      </c>
      <c r="T199" s="5" t="str">
        <f>IF(Q199=1900,"",IF(R199&lt;4,Q199-1,Q199))</f>
        <v/>
      </c>
      <c r="U199" s="8"/>
      <c r="V199" s="48">
        <v>1</v>
      </c>
      <c r="W199" s="5"/>
      <c r="X199" s="10">
        <f>IF(BG199=0,0,IF(BG199&gt;L199,U199-1,ROUND((U199*M199)*(BG199-1),0)))</f>
        <v>0</v>
      </c>
      <c r="Y199" s="10">
        <f>U199-X199</f>
        <v>0</v>
      </c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47">
        <f>IF(BG199=0,0,IF(BG199=L199,Y199-1,IF(Y199=1,0,ROUND(U199*M199,0))))</f>
        <v>0</v>
      </c>
      <c r="AO199" s="5"/>
      <c r="AP199" s="6">
        <f>Y199-AN199</f>
        <v>0</v>
      </c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46"/>
      <c r="BD199" s="5"/>
      <c r="BE199" s="5"/>
      <c r="BF199" s="5"/>
      <c r="BG199" s="7">
        <f>IF(T199="",0,$O$1-T199)</f>
        <v>0</v>
      </c>
      <c r="BH199" s="5"/>
      <c r="BI199" s="6">
        <f>U199-AP199</f>
        <v>0</v>
      </c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</row>
    <row r="200" spans="1:75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 t="e">
        <f>VLOOKUP(L200,'[3]償却率（定額法）'!$B$6:$C$104,2)</f>
        <v>#N/A</v>
      </c>
      <c r="N200" s="49"/>
      <c r="O200" s="49"/>
      <c r="P200" s="11">
        <f>IF(O200="",N200,O200)</f>
        <v>0</v>
      </c>
      <c r="Q200" s="7">
        <f>YEAR(P200)</f>
        <v>1900</v>
      </c>
      <c r="R200" s="7">
        <f>MONTH(P200)</f>
        <v>1</v>
      </c>
      <c r="S200" s="7">
        <f>DAY(N200)</f>
        <v>0</v>
      </c>
      <c r="T200" s="5" t="str">
        <f>IF(Q200=1900,"",IF(R200&lt;4,Q200-1,Q200))</f>
        <v/>
      </c>
      <c r="U200" s="8"/>
      <c r="V200" s="48">
        <v>1</v>
      </c>
      <c r="W200" s="5"/>
      <c r="X200" s="10">
        <f>IF(BG200=0,0,IF(BG200&gt;L200,U200-1,ROUND((U200*M200)*(BG200-1),0)))</f>
        <v>0</v>
      </c>
      <c r="Y200" s="10">
        <f>U200-X200</f>
        <v>0</v>
      </c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47">
        <f>IF(BG200=0,0,IF(BG200=L200,Y200-1,IF(Y200=1,0,ROUND(U200*M200,0))))</f>
        <v>0</v>
      </c>
      <c r="AO200" s="5"/>
      <c r="AP200" s="6">
        <f>Y200-AN200</f>
        <v>0</v>
      </c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46"/>
      <c r="BD200" s="5"/>
      <c r="BE200" s="5"/>
      <c r="BF200" s="5"/>
      <c r="BG200" s="7">
        <f>IF(T200="",0,$O$1-T200)</f>
        <v>0</v>
      </c>
      <c r="BH200" s="5"/>
      <c r="BI200" s="6">
        <f>U200-AP200</f>
        <v>0</v>
      </c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</row>
    <row r="201" spans="1:75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 t="e">
        <f>VLOOKUP(L201,'[3]償却率（定額法）'!$B$6:$C$104,2)</f>
        <v>#N/A</v>
      </c>
      <c r="N201" s="49"/>
      <c r="O201" s="49"/>
      <c r="P201" s="11">
        <f>IF(O201="",N201,O201)</f>
        <v>0</v>
      </c>
      <c r="Q201" s="7">
        <f>YEAR(P201)</f>
        <v>1900</v>
      </c>
      <c r="R201" s="7">
        <f>MONTH(P201)</f>
        <v>1</v>
      </c>
      <c r="S201" s="7">
        <f>DAY(N201)</f>
        <v>0</v>
      </c>
      <c r="T201" s="5" t="str">
        <f>IF(Q201=1900,"",IF(R201&lt;4,Q201-1,Q201))</f>
        <v/>
      </c>
      <c r="U201" s="8"/>
      <c r="V201" s="48">
        <v>1</v>
      </c>
      <c r="W201" s="5"/>
      <c r="X201" s="10">
        <f>IF(BG201=0,0,IF(BG201&gt;L201,U201-1,ROUND((U201*M201)*(BG201-1),0)))</f>
        <v>0</v>
      </c>
      <c r="Y201" s="10">
        <f>U201-X201</f>
        <v>0</v>
      </c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47">
        <f>IF(BG201=0,0,IF(BG201=L201,Y201-1,IF(Y201=1,0,ROUND(U201*M201,0))))</f>
        <v>0</v>
      </c>
      <c r="AO201" s="5"/>
      <c r="AP201" s="6">
        <f>Y201-AN201</f>
        <v>0</v>
      </c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46"/>
      <c r="BD201" s="5"/>
      <c r="BE201" s="5"/>
      <c r="BF201" s="5"/>
      <c r="BG201" s="7">
        <f>IF(T201="",0,$O$1-T201)</f>
        <v>0</v>
      </c>
      <c r="BH201" s="5"/>
      <c r="BI201" s="6">
        <f>U201-AP201</f>
        <v>0</v>
      </c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</row>
    <row r="202" spans="1:75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 t="e">
        <f>VLOOKUP(L202,'[3]償却率（定額法）'!$B$6:$C$104,2)</f>
        <v>#N/A</v>
      </c>
      <c r="N202" s="49"/>
      <c r="O202" s="49"/>
      <c r="P202" s="11">
        <f>IF(O202="",N202,O202)</f>
        <v>0</v>
      </c>
      <c r="Q202" s="7">
        <f>YEAR(P202)</f>
        <v>1900</v>
      </c>
      <c r="R202" s="7">
        <f>MONTH(P202)</f>
        <v>1</v>
      </c>
      <c r="S202" s="7">
        <f>DAY(N202)</f>
        <v>0</v>
      </c>
      <c r="T202" s="5" t="str">
        <f>IF(Q202=1900,"",IF(R202&lt;4,Q202-1,Q202))</f>
        <v/>
      </c>
      <c r="U202" s="8"/>
      <c r="V202" s="48">
        <v>1</v>
      </c>
      <c r="W202" s="5"/>
      <c r="X202" s="10">
        <f>IF(BG202=0,0,IF(BG202&gt;L202,U202-1,ROUND((U202*M202)*(BG202-1),0)))</f>
        <v>0</v>
      </c>
      <c r="Y202" s="10">
        <f>U202-X202</f>
        <v>0</v>
      </c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47">
        <f>IF(BG202=0,0,IF(BG202=L202,Y202-1,IF(Y202=1,0,ROUND(U202*M202,0))))</f>
        <v>0</v>
      </c>
      <c r="AO202" s="5"/>
      <c r="AP202" s="6">
        <f>Y202-AN202</f>
        <v>0</v>
      </c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46"/>
      <c r="BD202" s="5"/>
      <c r="BE202" s="5"/>
      <c r="BF202" s="5"/>
      <c r="BG202" s="7">
        <f>IF(T202="",0,$O$1-T202)</f>
        <v>0</v>
      </c>
      <c r="BH202" s="5"/>
      <c r="BI202" s="6">
        <f>U202-AP202</f>
        <v>0</v>
      </c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</row>
    <row r="203" spans="1:75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 t="e">
        <f>VLOOKUP(L203,'[3]償却率（定額法）'!$B$6:$C$104,2)</f>
        <v>#N/A</v>
      </c>
      <c r="N203" s="49"/>
      <c r="O203" s="49"/>
      <c r="P203" s="11">
        <f>IF(O203="",N203,O203)</f>
        <v>0</v>
      </c>
      <c r="Q203" s="7">
        <f>YEAR(P203)</f>
        <v>1900</v>
      </c>
      <c r="R203" s="7">
        <f>MONTH(P203)</f>
        <v>1</v>
      </c>
      <c r="S203" s="7">
        <f>DAY(N203)</f>
        <v>0</v>
      </c>
      <c r="T203" s="5" t="str">
        <f>IF(Q203=1900,"",IF(R203&lt;4,Q203-1,Q203))</f>
        <v/>
      </c>
      <c r="U203" s="8"/>
      <c r="V203" s="48">
        <v>1</v>
      </c>
      <c r="W203" s="5"/>
      <c r="X203" s="10">
        <f>IF(BG203=0,0,IF(BG203&gt;L203,U203-1,ROUND((U203*M203)*(BG203-1),0)))</f>
        <v>0</v>
      </c>
      <c r="Y203" s="10">
        <f>U203-X203</f>
        <v>0</v>
      </c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47">
        <f>IF(BG203=0,0,IF(BG203=L203,Y203-1,IF(Y203=1,0,ROUND(U203*M203,0))))</f>
        <v>0</v>
      </c>
      <c r="AO203" s="5"/>
      <c r="AP203" s="6">
        <f>Y203-AN203</f>
        <v>0</v>
      </c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46"/>
      <c r="BD203" s="5"/>
      <c r="BE203" s="5"/>
      <c r="BF203" s="5"/>
      <c r="BG203" s="7">
        <f>IF(T203="",0,$O$1-T203)</f>
        <v>0</v>
      </c>
      <c r="BH203" s="5"/>
      <c r="BI203" s="6">
        <f>U203-AP203</f>
        <v>0</v>
      </c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</row>
    <row r="204" spans="1:75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 t="e">
        <f>VLOOKUP(L204,'[3]償却率（定額法）'!$B$6:$C$104,2)</f>
        <v>#N/A</v>
      </c>
      <c r="N204" s="49"/>
      <c r="O204" s="49"/>
      <c r="P204" s="11">
        <f>IF(O204="",N204,O204)</f>
        <v>0</v>
      </c>
      <c r="Q204" s="7">
        <f>YEAR(P204)</f>
        <v>1900</v>
      </c>
      <c r="R204" s="7">
        <f>MONTH(P204)</f>
        <v>1</v>
      </c>
      <c r="S204" s="7">
        <f>DAY(N204)</f>
        <v>0</v>
      </c>
      <c r="T204" s="5" t="str">
        <f>IF(Q204=1900,"",IF(R204&lt;4,Q204-1,Q204))</f>
        <v/>
      </c>
      <c r="U204" s="8"/>
      <c r="V204" s="48">
        <v>1</v>
      </c>
      <c r="W204" s="5"/>
      <c r="X204" s="10">
        <f>IF(BG204=0,0,IF(BG204&gt;L204,U204-1,ROUND((U204*M204)*(BG204-1),0)))</f>
        <v>0</v>
      </c>
      <c r="Y204" s="10">
        <f>U204-X204</f>
        <v>0</v>
      </c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47">
        <f>IF(BG204=0,0,IF(BG204=L204,Y204-1,IF(Y204=1,0,ROUND(U204*M204,0))))</f>
        <v>0</v>
      </c>
      <c r="AO204" s="5"/>
      <c r="AP204" s="6">
        <f>Y204-AN204</f>
        <v>0</v>
      </c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46"/>
      <c r="BD204" s="5"/>
      <c r="BE204" s="5"/>
      <c r="BF204" s="5"/>
      <c r="BG204" s="7">
        <f>IF(T204="",0,$O$1-T204)</f>
        <v>0</v>
      </c>
      <c r="BH204" s="5"/>
      <c r="BI204" s="6">
        <f>U204-AP204</f>
        <v>0</v>
      </c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</row>
    <row r="205" spans="1:75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 t="e">
        <f>VLOOKUP(L205,'[3]償却率（定額法）'!$B$6:$C$104,2)</f>
        <v>#N/A</v>
      </c>
      <c r="N205" s="49"/>
      <c r="O205" s="49"/>
      <c r="P205" s="11">
        <f>IF(O205="",N205,O205)</f>
        <v>0</v>
      </c>
      <c r="Q205" s="7">
        <f>YEAR(P205)</f>
        <v>1900</v>
      </c>
      <c r="R205" s="7">
        <f>MONTH(P205)</f>
        <v>1</v>
      </c>
      <c r="S205" s="7">
        <f>DAY(N205)</f>
        <v>0</v>
      </c>
      <c r="T205" s="5" t="str">
        <f>IF(Q205=1900,"",IF(R205&lt;4,Q205-1,Q205))</f>
        <v/>
      </c>
      <c r="U205" s="8"/>
      <c r="V205" s="48">
        <v>1</v>
      </c>
      <c r="W205" s="5"/>
      <c r="X205" s="10">
        <f>IF(BG205=0,0,IF(BG205&gt;L205,U205-1,ROUND((U205*M205)*(BG205-1),0)))</f>
        <v>0</v>
      </c>
      <c r="Y205" s="10">
        <f>U205-X205</f>
        <v>0</v>
      </c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47">
        <f>IF(BG205=0,0,IF(BG205=L205,Y205-1,IF(Y205=1,0,ROUND(U205*M205,0))))</f>
        <v>0</v>
      </c>
      <c r="AO205" s="5"/>
      <c r="AP205" s="6">
        <f>Y205-AN205</f>
        <v>0</v>
      </c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46"/>
      <c r="BD205" s="5"/>
      <c r="BE205" s="5"/>
      <c r="BF205" s="5"/>
      <c r="BG205" s="7">
        <f>IF(T205="",0,$O$1-T205)</f>
        <v>0</v>
      </c>
      <c r="BH205" s="5"/>
      <c r="BI205" s="6">
        <f>U205-AP205</f>
        <v>0</v>
      </c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</row>
    <row r="206" spans="1:75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 t="e">
        <f>VLOOKUP(L206,'[3]償却率（定額法）'!$B$6:$C$104,2)</f>
        <v>#N/A</v>
      </c>
      <c r="N206" s="49"/>
      <c r="O206" s="49"/>
      <c r="P206" s="11">
        <f>IF(O206="",N206,O206)</f>
        <v>0</v>
      </c>
      <c r="Q206" s="7">
        <f>YEAR(P206)</f>
        <v>1900</v>
      </c>
      <c r="R206" s="7">
        <f>MONTH(P206)</f>
        <v>1</v>
      </c>
      <c r="S206" s="7">
        <f>DAY(N206)</f>
        <v>0</v>
      </c>
      <c r="T206" s="5" t="str">
        <f>IF(Q206=1900,"",IF(R206&lt;4,Q206-1,Q206))</f>
        <v/>
      </c>
      <c r="U206" s="8"/>
      <c r="V206" s="48">
        <v>1</v>
      </c>
      <c r="W206" s="5"/>
      <c r="X206" s="10">
        <f>IF(BG206=0,0,IF(BG206&gt;L206,U206-1,ROUND((U206*M206)*(BG206-1),0)))</f>
        <v>0</v>
      </c>
      <c r="Y206" s="10">
        <f>U206-X206</f>
        <v>0</v>
      </c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47">
        <f>IF(BG206=0,0,IF(BG206=L206,Y206-1,IF(Y206=1,0,ROUND(U206*M206,0))))</f>
        <v>0</v>
      </c>
      <c r="AO206" s="5"/>
      <c r="AP206" s="6">
        <f>Y206-AN206</f>
        <v>0</v>
      </c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46"/>
      <c r="BD206" s="5"/>
      <c r="BE206" s="5"/>
      <c r="BF206" s="5"/>
      <c r="BG206" s="7">
        <f>IF(T206="",0,$O$1-T206)</f>
        <v>0</v>
      </c>
      <c r="BH206" s="5"/>
      <c r="BI206" s="6">
        <f>U206-AP206</f>
        <v>0</v>
      </c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</row>
    <row r="207" spans="1:75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 t="e">
        <f>VLOOKUP(L207,'[3]償却率（定額法）'!$B$6:$C$104,2)</f>
        <v>#N/A</v>
      </c>
      <c r="N207" s="49"/>
      <c r="O207" s="49"/>
      <c r="P207" s="11">
        <f>IF(O207="",N207,O207)</f>
        <v>0</v>
      </c>
      <c r="Q207" s="7">
        <f>YEAR(P207)</f>
        <v>1900</v>
      </c>
      <c r="R207" s="7">
        <f>MONTH(P207)</f>
        <v>1</v>
      </c>
      <c r="S207" s="7">
        <f>DAY(N207)</f>
        <v>0</v>
      </c>
      <c r="T207" s="5" t="str">
        <f>IF(Q207=1900,"",IF(R207&lt;4,Q207-1,Q207))</f>
        <v/>
      </c>
      <c r="U207" s="8"/>
      <c r="V207" s="48">
        <v>1</v>
      </c>
      <c r="W207" s="5"/>
      <c r="X207" s="10">
        <f>IF(BG207=0,0,IF(BG207&gt;L207,U207-1,ROUND((U207*M207)*(BG207-1),0)))</f>
        <v>0</v>
      </c>
      <c r="Y207" s="10">
        <f>U207-X207</f>
        <v>0</v>
      </c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47">
        <f>IF(BG207=0,0,IF(BG207=L207,Y207-1,IF(Y207=1,0,ROUND(U207*M207,0))))</f>
        <v>0</v>
      </c>
      <c r="AO207" s="5"/>
      <c r="AP207" s="6">
        <f>Y207-AN207</f>
        <v>0</v>
      </c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46"/>
      <c r="BD207" s="5"/>
      <c r="BE207" s="5"/>
      <c r="BF207" s="5"/>
      <c r="BG207" s="7">
        <f>IF(T207="",0,$O$1-T207)</f>
        <v>0</v>
      </c>
      <c r="BH207" s="5"/>
      <c r="BI207" s="6">
        <f>U207-AP207</f>
        <v>0</v>
      </c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</row>
    <row r="208" spans="1:75" x14ac:dyDescent="0.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 t="e">
        <f>VLOOKUP(L208,'[3]償却率（定額法）'!$B$6:$C$104,2)</f>
        <v>#N/A</v>
      </c>
      <c r="N208" s="49"/>
      <c r="O208" s="49"/>
      <c r="P208" s="11">
        <f>IF(O208="",N208,O208)</f>
        <v>0</v>
      </c>
      <c r="Q208" s="7">
        <f>YEAR(P208)</f>
        <v>1900</v>
      </c>
      <c r="R208" s="7">
        <f>MONTH(P208)</f>
        <v>1</v>
      </c>
      <c r="S208" s="7">
        <f>DAY(N208)</f>
        <v>0</v>
      </c>
      <c r="T208" s="5" t="str">
        <f>IF(Q208=1900,"",IF(R208&lt;4,Q208-1,Q208))</f>
        <v/>
      </c>
      <c r="U208" s="8"/>
      <c r="V208" s="48">
        <v>1</v>
      </c>
      <c r="W208" s="5"/>
      <c r="X208" s="10">
        <f>IF(BG208=0,0,IF(BG208&gt;L208,U208-1,ROUND((U208*M208)*(BG208-1),0)))</f>
        <v>0</v>
      </c>
      <c r="Y208" s="10">
        <f>U208-X208</f>
        <v>0</v>
      </c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47">
        <f>IF(BG208=0,0,IF(BG208=L208,Y208-1,IF(Y208=1,0,ROUND(U208*M208,0))))</f>
        <v>0</v>
      </c>
      <c r="AO208" s="5"/>
      <c r="AP208" s="6">
        <f>Y208-AN208</f>
        <v>0</v>
      </c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46"/>
      <c r="BD208" s="5"/>
      <c r="BE208" s="5"/>
      <c r="BF208" s="5"/>
      <c r="BG208" s="7">
        <f>IF(T208="",0,$O$1-T208)</f>
        <v>0</v>
      </c>
      <c r="BH208" s="5"/>
      <c r="BI208" s="6">
        <f>U208-AP208</f>
        <v>0</v>
      </c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</row>
    <row r="209" spans="1:75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 t="e">
        <f>VLOOKUP(L209,'[3]償却率（定額法）'!$B$6:$C$104,2)</f>
        <v>#N/A</v>
      </c>
      <c r="N209" s="49"/>
      <c r="O209" s="49"/>
      <c r="P209" s="11">
        <f>IF(O209="",N209,O209)</f>
        <v>0</v>
      </c>
      <c r="Q209" s="7">
        <f>YEAR(P209)</f>
        <v>1900</v>
      </c>
      <c r="R209" s="7">
        <f>MONTH(P209)</f>
        <v>1</v>
      </c>
      <c r="S209" s="7">
        <f>DAY(N209)</f>
        <v>0</v>
      </c>
      <c r="T209" s="5" t="str">
        <f>IF(Q209=1900,"",IF(R209&lt;4,Q209-1,Q209))</f>
        <v/>
      </c>
      <c r="U209" s="8"/>
      <c r="V209" s="48">
        <v>1</v>
      </c>
      <c r="W209" s="5"/>
      <c r="X209" s="10">
        <f>IF(BG209=0,0,IF(BG209&gt;L209,U209-1,ROUND((U209*M209)*(BG209-1),0)))</f>
        <v>0</v>
      </c>
      <c r="Y209" s="10">
        <f>U209-X209</f>
        <v>0</v>
      </c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47">
        <f>IF(BG209=0,0,IF(BG209=L209,Y209-1,IF(Y209=1,0,ROUND(U209*M209,0))))</f>
        <v>0</v>
      </c>
      <c r="AO209" s="5"/>
      <c r="AP209" s="6">
        <f>Y209-AN209</f>
        <v>0</v>
      </c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46"/>
      <c r="BD209" s="5"/>
      <c r="BE209" s="5"/>
      <c r="BF209" s="5"/>
      <c r="BG209" s="7">
        <f>IF(T209="",0,$O$1-T209)</f>
        <v>0</v>
      </c>
      <c r="BH209" s="5"/>
      <c r="BI209" s="6">
        <f>U209-AP209</f>
        <v>0</v>
      </c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</row>
    <row r="210" spans="1:75" x14ac:dyDescent="0.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 t="e">
        <f>VLOOKUP(L210,'[3]償却率（定額法）'!$B$6:$C$104,2)</f>
        <v>#N/A</v>
      </c>
      <c r="N210" s="49"/>
      <c r="O210" s="49"/>
      <c r="P210" s="11">
        <f>IF(O210="",N210,O210)</f>
        <v>0</v>
      </c>
      <c r="Q210" s="7">
        <f>YEAR(P210)</f>
        <v>1900</v>
      </c>
      <c r="R210" s="7">
        <f>MONTH(P210)</f>
        <v>1</v>
      </c>
      <c r="S210" s="7">
        <f>DAY(N210)</f>
        <v>0</v>
      </c>
      <c r="T210" s="5" t="str">
        <f>IF(Q210=1900,"",IF(R210&lt;4,Q210-1,Q210))</f>
        <v/>
      </c>
      <c r="U210" s="8"/>
      <c r="V210" s="48">
        <v>1</v>
      </c>
      <c r="W210" s="5"/>
      <c r="X210" s="10">
        <f>IF(BG210=0,0,IF(BG210&gt;L210,U210-1,ROUND((U210*M210)*(BG210-1),0)))</f>
        <v>0</v>
      </c>
      <c r="Y210" s="10">
        <f>U210-X210</f>
        <v>0</v>
      </c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47">
        <f>IF(BG210=0,0,IF(BG210=L210,Y210-1,IF(Y210=1,0,ROUND(U210*M210,0))))</f>
        <v>0</v>
      </c>
      <c r="AO210" s="5"/>
      <c r="AP210" s="6">
        <f>Y210-AN210</f>
        <v>0</v>
      </c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46"/>
      <c r="BD210" s="5"/>
      <c r="BE210" s="5"/>
      <c r="BF210" s="5"/>
      <c r="BG210" s="7">
        <f>IF(T210="",0,$O$1-T210)</f>
        <v>0</v>
      </c>
      <c r="BH210" s="5"/>
      <c r="BI210" s="6">
        <f>U210-AP210</f>
        <v>0</v>
      </c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</row>
    <row r="211" spans="1:75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 t="e">
        <f>VLOOKUP(L211,'[3]償却率（定額法）'!$B$6:$C$104,2)</f>
        <v>#N/A</v>
      </c>
      <c r="N211" s="49"/>
      <c r="O211" s="49"/>
      <c r="P211" s="11">
        <f>IF(O211="",N211,O211)</f>
        <v>0</v>
      </c>
      <c r="Q211" s="7">
        <f>YEAR(P211)</f>
        <v>1900</v>
      </c>
      <c r="R211" s="7">
        <f>MONTH(P211)</f>
        <v>1</v>
      </c>
      <c r="S211" s="7">
        <f>DAY(N211)</f>
        <v>0</v>
      </c>
      <c r="T211" s="5" t="str">
        <f>IF(Q211=1900,"",IF(R211&lt;4,Q211-1,Q211))</f>
        <v/>
      </c>
      <c r="U211" s="8"/>
      <c r="V211" s="48">
        <v>1</v>
      </c>
      <c r="W211" s="5"/>
      <c r="X211" s="10">
        <f>IF(BG211=0,0,IF(BG211&gt;L211,U211-1,ROUND((U211*M211)*(BG211-1),0)))</f>
        <v>0</v>
      </c>
      <c r="Y211" s="10">
        <f>U211-X211</f>
        <v>0</v>
      </c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47">
        <f>IF(BG211=0,0,IF(BG211=L211,Y211-1,IF(Y211=1,0,ROUND(U211*M211,0))))</f>
        <v>0</v>
      </c>
      <c r="AO211" s="5"/>
      <c r="AP211" s="6">
        <f>Y211-AN211</f>
        <v>0</v>
      </c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46"/>
      <c r="BD211" s="5"/>
      <c r="BE211" s="5"/>
      <c r="BF211" s="5"/>
      <c r="BG211" s="7">
        <f>IF(T211="",0,$O$1-T211)</f>
        <v>0</v>
      </c>
      <c r="BH211" s="5"/>
      <c r="BI211" s="6">
        <f>U211-AP211</f>
        <v>0</v>
      </c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</row>
    <row r="212" spans="1:75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 t="e">
        <f>VLOOKUP(L212,'[3]償却率（定額法）'!$B$6:$C$104,2)</f>
        <v>#N/A</v>
      </c>
      <c r="N212" s="49"/>
      <c r="O212" s="49"/>
      <c r="P212" s="11">
        <f>IF(O212="",N212,O212)</f>
        <v>0</v>
      </c>
      <c r="Q212" s="7">
        <f>YEAR(P212)</f>
        <v>1900</v>
      </c>
      <c r="R212" s="7">
        <f>MONTH(P212)</f>
        <v>1</v>
      </c>
      <c r="S212" s="7">
        <f>DAY(N212)</f>
        <v>0</v>
      </c>
      <c r="T212" s="5" t="str">
        <f>IF(Q212=1900,"",IF(R212&lt;4,Q212-1,Q212))</f>
        <v/>
      </c>
      <c r="U212" s="8"/>
      <c r="V212" s="48">
        <v>1</v>
      </c>
      <c r="W212" s="5"/>
      <c r="X212" s="10">
        <f>IF(BG212=0,0,IF(BG212&gt;L212,U212-1,ROUND((U212*M212)*(BG212-1),0)))</f>
        <v>0</v>
      </c>
      <c r="Y212" s="10">
        <f>U212-X212</f>
        <v>0</v>
      </c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47">
        <f>IF(BG212=0,0,IF(BG212=L212,Y212-1,IF(Y212=1,0,ROUND(U212*M212,0))))</f>
        <v>0</v>
      </c>
      <c r="AO212" s="5"/>
      <c r="AP212" s="6">
        <f>Y212-AN212</f>
        <v>0</v>
      </c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46"/>
      <c r="BD212" s="5"/>
      <c r="BE212" s="5"/>
      <c r="BF212" s="5"/>
      <c r="BG212" s="7">
        <f>IF(T212="",0,$O$1-T212)</f>
        <v>0</v>
      </c>
      <c r="BH212" s="5"/>
      <c r="BI212" s="6">
        <f>U212-AP212</f>
        <v>0</v>
      </c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</row>
    <row r="213" spans="1:75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 t="e">
        <f>VLOOKUP(L213,'[3]償却率（定額法）'!$B$6:$C$104,2)</f>
        <v>#N/A</v>
      </c>
      <c r="N213" s="49"/>
      <c r="O213" s="49"/>
      <c r="P213" s="11">
        <f>IF(O213="",N213,O213)</f>
        <v>0</v>
      </c>
      <c r="Q213" s="7">
        <f>YEAR(P213)</f>
        <v>1900</v>
      </c>
      <c r="R213" s="7">
        <f>MONTH(P213)</f>
        <v>1</v>
      </c>
      <c r="S213" s="7">
        <f>DAY(N213)</f>
        <v>0</v>
      </c>
      <c r="T213" s="5" t="str">
        <f>IF(Q213=1900,"",IF(R213&lt;4,Q213-1,Q213))</f>
        <v/>
      </c>
      <c r="U213" s="8"/>
      <c r="V213" s="48">
        <v>1</v>
      </c>
      <c r="W213" s="5"/>
      <c r="X213" s="10">
        <f>IF(BG213=0,0,IF(BG213&gt;L213,U213-1,ROUND((U213*M213)*(BG213-1),0)))</f>
        <v>0</v>
      </c>
      <c r="Y213" s="10">
        <f>U213-X213</f>
        <v>0</v>
      </c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47">
        <f>IF(BG213=0,0,IF(BG213=L213,Y213-1,IF(Y213=1,0,ROUND(U213*M213,0))))</f>
        <v>0</v>
      </c>
      <c r="AO213" s="5"/>
      <c r="AP213" s="6">
        <f>Y213-AN213</f>
        <v>0</v>
      </c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46"/>
      <c r="BD213" s="5"/>
      <c r="BE213" s="5"/>
      <c r="BF213" s="5"/>
      <c r="BG213" s="7">
        <f>IF(T213="",0,$O$1-T213)</f>
        <v>0</v>
      </c>
      <c r="BH213" s="5"/>
      <c r="BI213" s="6">
        <f>U213-AP213</f>
        <v>0</v>
      </c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</row>
    <row r="214" spans="1:75" x14ac:dyDescent="0.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 t="e">
        <f>VLOOKUP(L214,'[3]償却率（定額法）'!$B$6:$C$104,2)</f>
        <v>#N/A</v>
      </c>
      <c r="N214" s="49"/>
      <c r="O214" s="49"/>
      <c r="P214" s="11">
        <f>IF(O214="",N214,O214)</f>
        <v>0</v>
      </c>
      <c r="Q214" s="7">
        <f>YEAR(P214)</f>
        <v>1900</v>
      </c>
      <c r="R214" s="7">
        <f>MONTH(P214)</f>
        <v>1</v>
      </c>
      <c r="S214" s="7">
        <f>DAY(N214)</f>
        <v>0</v>
      </c>
      <c r="T214" s="5" t="str">
        <f>IF(Q214=1900,"",IF(R214&lt;4,Q214-1,Q214))</f>
        <v/>
      </c>
      <c r="U214" s="8"/>
      <c r="V214" s="48">
        <v>1</v>
      </c>
      <c r="W214" s="5"/>
      <c r="X214" s="10">
        <f>IF(BG214=0,0,IF(BG214&gt;L214,U214-1,ROUND((U214*M214)*(BG214-1),0)))</f>
        <v>0</v>
      </c>
      <c r="Y214" s="10">
        <f>U214-X214</f>
        <v>0</v>
      </c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47">
        <f>IF(BG214=0,0,IF(BG214=L214,Y214-1,IF(Y214=1,0,ROUND(U214*M214,0))))</f>
        <v>0</v>
      </c>
      <c r="AO214" s="5"/>
      <c r="AP214" s="6">
        <f>Y214-AN214</f>
        <v>0</v>
      </c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46"/>
      <c r="BD214" s="5"/>
      <c r="BE214" s="5"/>
      <c r="BF214" s="5"/>
      <c r="BG214" s="7">
        <f>IF(T214="",0,$O$1-T214)</f>
        <v>0</v>
      </c>
      <c r="BH214" s="5"/>
      <c r="BI214" s="6">
        <f>U214-AP214</f>
        <v>0</v>
      </c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</row>
    <row r="215" spans="1:75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 t="e">
        <f>VLOOKUP(L215,'[3]償却率（定額法）'!$B$6:$C$104,2)</f>
        <v>#N/A</v>
      </c>
      <c r="N215" s="49"/>
      <c r="O215" s="49"/>
      <c r="P215" s="11">
        <f>IF(O215="",N215,O215)</f>
        <v>0</v>
      </c>
      <c r="Q215" s="7">
        <f>YEAR(P215)</f>
        <v>1900</v>
      </c>
      <c r="R215" s="7">
        <f>MONTH(P215)</f>
        <v>1</v>
      </c>
      <c r="S215" s="7">
        <f>DAY(N215)</f>
        <v>0</v>
      </c>
      <c r="T215" s="5" t="str">
        <f>IF(Q215=1900,"",IF(R215&lt;4,Q215-1,Q215))</f>
        <v/>
      </c>
      <c r="U215" s="8"/>
      <c r="V215" s="48">
        <v>1</v>
      </c>
      <c r="W215" s="5"/>
      <c r="X215" s="10">
        <f>IF(BG215=0,0,IF(BG215&gt;L215,U215-1,ROUND((U215*M215)*(BG215-1),0)))</f>
        <v>0</v>
      </c>
      <c r="Y215" s="10">
        <f>U215-X215</f>
        <v>0</v>
      </c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47">
        <f>IF(BG215=0,0,IF(BG215=L215,Y215-1,IF(Y215=1,0,ROUND(U215*M215,0))))</f>
        <v>0</v>
      </c>
      <c r="AO215" s="5"/>
      <c r="AP215" s="6">
        <f>Y215-AN215</f>
        <v>0</v>
      </c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46"/>
      <c r="BD215" s="5"/>
      <c r="BE215" s="5"/>
      <c r="BF215" s="5"/>
      <c r="BG215" s="7">
        <f>IF(T215="",0,$O$1-T215)</f>
        <v>0</v>
      </c>
      <c r="BH215" s="5"/>
      <c r="BI215" s="6">
        <f>U215-AP215</f>
        <v>0</v>
      </c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</row>
    <row r="216" spans="1:75" x14ac:dyDescent="0.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 t="e">
        <f>VLOOKUP(L216,'[3]償却率（定額法）'!$B$6:$C$104,2)</f>
        <v>#N/A</v>
      </c>
      <c r="N216" s="49"/>
      <c r="O216" s="49"/>
      <c r="P216" s="11">
        <f>IF(O216="",N216,O216)</f>
        <v>0</v>
      </c>
      <c r="Q216" s="7">
        <f>YEAR(P216)</f>
        <v>1900</v>
      </c>
      <c r="R216" s="7">
        <f>MONTH(P216)</f>
        <v>1</v>
      </c>
      <c r="S216" s="7">
        <f>DAY(N216)</f>
        <v>0</v>
      </c>
      <c r="T216" s="5" t="str">
        <f>IF(Q216=1900,"",IF(R216&lt;4,Q216-1,Q216))</f>
        <v/>
      </c>
      <c r="U216" s="8"/>
      <c r="V216" s="48">
        <v>1</v>
      </c>
      <c r="W216" s="5"/>
      <c r="X216" s="10">
        <f>IF(BG216=0,0,IF(BG216&gt;L216,U216-1,ROUND((U216*M216)*(BG216-1),0)))</f>
        <v>0</v>
      </c>
      <c r="Y216" s="10">
        <f>U216-X216</f>
        <v>0</v>
      </c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47">
        <f>IF(BG216=0,0,IF(BG216=L216,Y216-1,IF(Y216=1,0,ROUND(U216*M216,0))))</f>
        <v>0</v>
      </c>
      <c r="AO216" s="5"/>
      <c r="AP216" s="6">
        <f>Y216-AN216</f>
        <v>0</v>
      </c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46"/>
      <c r="BD216" s="5"/>
      <c r="BE216" s="5"/>
      <c r="BF216" s="5"/>
      <c r="BG216" s="7">
        <f>IF(T216="",0,$O$1-T216)</f>
        <v>0</v>
      </c>
      <c r="BH216" s="5"/>
      <c r="BI216" s="6">
        <f>U216-AP216</f>
        <v>0</v>
      </c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</row>
    <row r="217" spans="1:75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 t="e">
        <f>VLOOKUP(L217,'[3]償却率（定額法）'!$B$6:$C$104,2)</f>
        <v>#N/A</v>
      </c>
      <c r="N217" s="49"/>
      <c r="O217" s="49"/>
      <c r="P217" s="11">
        <f>IF(O217="",N217,O217)</f>
        <v>0</v>
      </c>
      <c r="Q217" s="7">
        <f>YEAR(P217)</f>
        <v>1900</v>
      </c>
      <c r="R217" s="7">
        <f>MONTH(P217)</f>
        <v>1</v>
      </c>
      <c r="S217" s="7">
        <f>DAY(N217)</f>
        <v>0</v>
      </c>
      <c r="T217" s="5" t="str">
        <f>IF(Q217=1900,"",IF(R217&lt;4,Q217-1,Q217))</f>
        <v/>
      </c>
      <c r="U217" s="8"/>
      <c r="V217" s="48">
        <v>1</v>
      </c>
      <c r="W217" s="5"/>
      <c r="X217" s="10">
        <f>IF(BG217=0,0,IF(BG217&gt;L217,U217-1,ROUND((U217*M217)*(BG217-1),0)))</f>
        <v>0</v>
      </c>
      <c r="Y217" s="10">
        <f>U217-X217</f>
        <v>0</v>
      </c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47">
        <f>IF(BG217=0,0,IF(BG217=L217,Y217-1,IF(Y217=1,0,ROUND(U217*M217,0))))</f>
        <v>0</v>
      </c>
      <c r="AO217" s="5"/>
      <c r="AP217" s="6">
        <f>Y217-AN217</f>
        <v>0</v>
      </c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46"/>
      <c r="BD217" s="5"/>
      <c r="BE217" s="5"/>
      <c r="BF217" s="5"/>
      <c r="BG217" s="7">
        <f>IF(T217="",0,$O$1-T217)</f>
        <v>0</v>
      </c>
      <c r="BH217" s="5"/>
      <c r="BI217" s="6">
        <f>U217-AP217</f>
        <v>0</v>
      </c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</row>
    <row r="218" spans="1:75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 t="e">
        <f>VLOOKUP(L218,'[3]償却率（定額法）'!$B$6:$C$104,2)</f>
        <v>#N/A</v>
      </c>
      <c r="N218" s="49"/>
      <c r="O218" s="49"/>
      <c r="P218" s="11">
        <f>IF(O218="",N218,O218)</f>
        <v>0</v>
      </c>
      <c r="Q218" s="7">
        <f>YEAR(P218)</f>
        <v>1900</v>
      </c>
      <c r="R218" s="7">
        <f>MONTH(P218)</f>
        <v>1</v>
      </c>
      <c r="S218" s="7">
        <f>DAY(N218)</f>
        <v>0</v>
      </c>
      <c r="T218" s="5" t="str">
        <f>IF(Q218=1900,"",IF(R218&lt;4,Q218-1,Q218))</f>
        <v/>
      </c>
      <c r="U218" s="8"/>
      <c r="V218" s="48">
        <v>1</v>
      </c>
      <c r="W218" s="5"/>
      <c r="X218" s="10">
        <f>IF(BG218=0,0,IF(BG218&gt;L218,U218-1,ROUND((U218*M218)*(BG218-1),0)))</f>
        <v>0</v>
      </c>
      <c r="Y218" s="10">
        <f>U218-X218</f>
        <v>0</v>
      </c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47">
        <f>IF(BG218=0,0,IF(BG218=L218,Y218-1,IF(Y218=1,0,ROUND(U218*M218,0))))</f>
        <v>0</v>
      </c>
      <c r="AO218" s="5"/>
      <c r="AP218" s="6">
        <f>Y218-AN218</f>
        <v>0</v>
      </c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46"/>
      <c r="BD218" s="5"/>
      <c r="BE218" s="5"/>
      <c r="BF218" s="5"/>
      <c r="BG218" s="7">
        <f>IF(T218="",0,$O$1-T218)</f>
        <v>0</v>
      </c>
      <c r="BH218" s="5"/>
      <c r="BI218" s="6">
        <f>U218-AP218</f>
        <v>0</v>
      </c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</row>
    <row r="219" spans="1:75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 t="e">
        <f>VLOOKUP(L219,'[3]償却率（定額法）'!$B$6:$C$104,2)</f>
        <v>#N/A</v>
      </c>
      <c r="N219" s="49"/>
      <c r="O219" s="49"/>
      <c r="P219" s="11">
        <f>IF(O219="",N219,O219)</f>
        <v>0</v>
      </c>
      <c r="Q219" s="7">
        <f>YEAR(P219)</f>
        <v>1900</v>
      </c>
      <c r="R219" s="7">
        <f>MONTH(P219)</f>
        <v>1</v>
      </c>
      <c r="S219" s="7">
        <f>DAY(N219)</f>
        <v>0</v>
      </c>
      <c r="T219" s="5" t="str">
        <f>IF(Q219=1900,"",IF(R219&lt;4,Q219-1,Q219))</f>
        <v/>
      </c>
      <c r="U219" s="8"/>
      <c r="V219" s="48">
        <v>1</v>
      </c>
      <c r="W219" s="5"/>
      <c r="X219" s="10">
        <f>IF(BG219=0,0,IF(BG219&gt;L219,U219-1,ROUND((U219*M219)*(BG219-1),0)))</f>
        <v>0</v>
      </c>
      <c r="Y219" s="10">
        <f>U219-X219</f>
        <v>0</v>
      </c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47">
        <f>IF(BG219=0,0,IF(BG219=L219,Y219-1,IF(Y219=1,0,ROUND(U219*M219,0))))</f>
        <v>0</v>
      </c>
      <c r="AO219" s="5"/>
      <c r="AP219" s="6">
        <f>Y219-AN219</f>
        <v>0</v>
      </c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46"/>
      <c r="BD219" s="5"/>
      <c r="BE219" s="5"/>
      <c r="BF219" s="5"/>
      <c r="BG219" s="7">
        <f>IF(T219="",0,$O$1-T219)</f>
        <v>0</v>
      </c>
      <c r="BH219" s="5"/>
      <c r="BI219" s="6">
        <f>U219-AP219</f>
        <v>0</v>
      </c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</row>
    <row r="220" spans="1:75" x14ac:dyDescent="0.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 t="e">
        <f>VLOOKUP(L220,'[3]償却率（定額法）'!$B$6:$C$104,2)</f>
        <v>#N/A</v>
      </c>
      <c r="N220" s="49"/>
      <c r="O220" s="49"/>
      <c r="P220" s="11">
        <f>IF(O220="",N220,O220)</f>
        <v>0</v>
      </c>
      <c r="Q220" s="7">
        <f>YEAR(P220)</f>
        <v>1900</v>
      </c>
      <c r="R220" s="7">
        <f>MONTH(P220)</f>
        <v>1</v>
      </c>
      <c r="S220" s="7">
        <f>DAY(N220)</f>
        <v>0</v>
      </c>
      <c r="T220" s="5" t="str">
        <f>IF(Q220=1900,"",IF(R220&lt;4,Q220-1,Q220))</f>
        <v/>
      </c>
      <c r="U220" s="8"/>
      <c r="V220" s="48">
        <v>1</v>
      </c>
      <c r="W220" s="5"/>
      <c r="X220" s="10">
        <f>IF(BG220=0,0,IF(BG220&gt;L220,U220-1,ROUND((U220*M220)*(BG220-1),0)))</f>
        <v>0</v>
      </c>
      <c r="Y220" s="10">
        <f>U220-X220</f>
        <v>0</v>
      </c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47">
        <f>IF(BG220=0,0,IF(BG220=L220,Y220-1,IF(Y220=1,0,ROUND(U220*M220,0))))</f>
        <v>0</v>
      </c>
      <c r="AO220" s="5"/>
      <c r="AP220" s="6">
        <f>Y220-AN220</f>
        <v>0</v>
      </c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46"/>
      <c r="BD220" s="5"/>
      <c r="BE220" s="5"/>
      <c r="BF220" s="5"/>
      <c r="BG220" s="7">
        <f>IF(T220="",0,$O$1-T220)</f>
        <v>0</v>
      </c>
      <c r="BH220" s="5"/>
      <c r="BI220" s="6">
        <f>U220-AP220</f>
        <v>0</v>
      </c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</row>
    <row r="221" spans="1:75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 t="e">
        <f>VLOOKUP(L221,'[3]償却率（定額法）'!$B$6:$C$104,2)</f>
        <v>#N/A</v>
      </c>
      <c r="N221" s="49"/>
      <c r="O221" s="49"/>
      <c r="P221" s="11">
        <f>IF(O221="",N221,O221)</f>
        <v>0</v>
      </c>
      <c r="Q221" s="7">
        <f>YEAR(P221)</f>
        <v>1900</v>
      </c>
      <c r="R221" s="7">
        <f>MONTH(P221)</f>
        <v>1</v>
      </c>
      <c r="S221" s="7">
        <f>DAY(N221)</f>
        <v>0</v>
      </c>
      <c r="T221" s="5" t="str">
        <f>IF(Q221=1900,"",IF(R221&lt;4,Q221-1,Q221))</f>
        <v/>
      </c>
      <c r="U221" s="8"/>
      <c r="V221" s="48">
        <v>1</v>
      </c>
      <c r="W221" s="5"/>
      <c r="X221" s="10">
        <f>IF(BG221=0,0,IF(BG221&gt;L221,U221-1,ROUND((U221*M221)*(BG221-1),0)))</f>
        <v>0</v>
      </c>
      <c r="Y221" s="10">
        <f>U221-X221</f>
        <v>0</v>
      </c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47">
        <f>IF(BG221=0,0,IF(BG221=L221,Y221-1,IF(Y221=1,0,ROUND(U221*M221,0))))</f>
        <v>0</v>
      </c>
      <c r="AO221" s="5"/>
      <c r="AP221" s="6">
        <f>Y221-AN221</f>
        <v>0</v>
      </c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46"/>
      <c r="BD221" s="5"/>
      <c r="BE221" s="5"/>
      <c r="BF221" s="5"/>
      <c r="BG221" s="7">
        <f>IF(T221="",0,$O$1-T221)</f>
        <v>0</v>
      </c>
      <c r="BH221" s="5"/>
      <c r="BI221" s="6">
        <f>U221-AP221</f>
        <v>0</v>
      </c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</row>
    <row r="222" spans="1:75" x14ac:dyDescent="0.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 t="e">
        <f>VLOOKUP(L222,'[3]償却率（定額法）'!$B$6:$C$104,2)</f>
        <v>#N/A</v>
      </c>
      <c r="N222" s="49"/>
      <c r="O222" s="49"/>
      <c r="P222" s="11">
        <f>IF(O222="",N222,O222)</f>
        <v>0</v>
      </c>
      <c r="Q222" s="7">
        <f>YEAR(P222)</f>
        <v>1900</v>
      </c>
      <c r="R222" s="7">
        <f>MONTH(P222)</f>
        <v>1</v>
      </c>
      <c r="S222" s="7">
        <f>DAY(N222)</f>
        <v>0</v>
      </c>
      <c r="T222" s="5" t="str">
        <f>IF(Q222=1900,"",IF(R222&lt;4,Q222-1,Q222))</f>
        <v/>
      </c>
      <c r="U222" s="8"/>
      <c r="V222" s="48">
        <v>1</v>
      </c>
      <c r="W222" s="5"/>
      <c r="X222" s="10">
        <f>IF(BG222=0,0,IF(BG222&gt;L222,U222-1,ROUND((U222*M222)*(BG222-1),0)))</f>
        <v>0</v>
      </c>
      <c r="Y222" s="10">
        <f>U222-X222</f>
        <v>0</v>
      </c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47">
        <f>IF(BG222=0,0,IF(BG222=L222,Y222-1,IF(Y222=1,0,ROUND(U222*M222,0))))</f>
        <v>0</v>
      </c>
      <c r="AO222" s="5"/>
      <c r="AP222" s="6">
        <f>Y222-AN222</f>
        <v>0</v>
      </c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46"/>
      <c r="BD222" s="5"/>
      <c r="BE222" s="5"/>
      <c r="BF222" s="5"/>
      <c r="BG222" s="7">
        <f>IF(T222="",0,$O$1-T222)</f>
        <v>0</v>
      </c>
      <c r="BH222" s="5"/>
      <c r="BI222" s="6">
        <f>U222-AP222</f>
        <v>0</v>
      </c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</row>
    <row r="223" spans="1:75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 t="e">
        <f>VLOOKUP(L223,'[3]償却率（定額法）'!$B$6:$C$104,2)</f>
        <v>#N/A</v>
      </c>
      <c r="N223" s="49"/>
      <c r="O223" s="49"/>
      <c r="P223" s="11">
        <f>IF(O223="",N223,O223)</f>
        <v>0</v>
      </c>
      <c r="Q223" s="7">
        <f>YEAR(P223)</f>
        <v>1900</v>
      </c>
      <c r="R223" s="7">
        <f>MONTH(P223)</f>
        <v>1</v>
      </c>
      <c r="S223" s="7">
        <f>DAY(N223)</f>
        <v>0</v>
      </c>
      <c r="T223" s="5" t="str">
        <f>IF(Q223=1900,"",IF(R223&lt;4,Q223-1,Q223))</f>
        <v/>
      </c>
      <c r="U223" s="8"/>
      <c r="V223" s="48">
        <v>1</v>
      </c>
      <c r="W223" s="5"/>
      <c r="X223" s="10">
        <f>IF(BG223=0,0,IF(BG223&gt;L223,U223-1,ROUND((U223*M223)*(BG223-1),0)))</f>
        <v>0</v>
      </c>
      <c r="Y223" s="10">
        <f>U223-X223</f>
        <v>0</v>
      </c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47">
        <f>IF(BG223=0,0,IF(BG223=L223,Y223-1,IF(Y223=1,0,ROUND(U223*M223,0))))</f>
        <v>0</v>
      </c>
      <c r="AO223" s="5"/>
      <c r="AP223" s="6">
        <f>Y223-AN223</f>
        <v>0</v>
      </c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46"/>
      <c r="BD223" s="5"/>
      <c r="BE223" s="5"/>
      <c r="BF223" s="5"/>
      <c r="BG223" s="7">
        <f>IF(T223="",0,$O$1-T223)</f>
        <v>0</v>
      </c>
      <c r="BH223" s="5"/>
      <c r="BI223" s="6">
        <f>U223-AP223</f>
        <v>0</v>
      </c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</row>
    <row r="224" spans="1:75" x14ac:dyDescent="0.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 t="e">
        <f>VLOOKUP(L224,'[3]償却率（定額法）'!$B$6:$C$104,2)</f>
        <v>#N/A</v>
      </c>
      <c r="N224" s="49"/>
      <c r="O224" s="49"/>
      <c r="P224" s="11">
        <f>IF(O224="",N224,O224)</f>
        <v>0</v>
      </c>
      <c r="Q224" s="7">
        <f>YEAR(P224)</f>
        <v>1900</v>
      </c>
      <c r="R224" s="7">
        <f>MONTH(P224)</f>
        <v>1</v>
      </c>
      <c r="S224" s="7">
        <f>DAY(N224)</f>
        <v>0</v>
      </c>
      <c r="T224" s="5" t="str">
        <f>IF(Q224=1900,"",IF(R224&lt;4,Q224-1,Q224))</f>
        <v/>
      </c>
      <c r="U224" s="8"/>
      <c r="V224" s="48">
        <v>1</v>
      </c>
      <c r="W224" s="5"/>
      <c r="X224" s="10">
        <f>IF(BG224=0,0,IF(BG224&gt;L224,U224-1,ROUND((U224*M224)*(BG224-1),0)))</f>
        <v>0</v>
      </c>
      <c r="Y224" s="10">
        <f>U224-X224</f>
        <v>0</v>
      </c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47">
        <f>IF(BG224=0,0,IF(BG224=L224,Y224-1,IF(Y224=1,0,ROUND(U224*M224,0))))</f>
        <v>0</v>
      </c>
      <c r="AO224" s="5"/>
      <c r="AP224" s="6">
        <f>Y224-AN224</f>
        <v>0</v>
      </c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46"/>
      <c r="BD224" s="5"/>
      <c r="BE224" s="5"/>
      <c r="BF224" s="5"/>
      <c r="BG224" s="7">
        <f>IF(T224="",0,$O$1-T224)</f>
        <v>0</v>
      </c>
      <c r="BH224" s="5"/>
      <c r="BI224" s="6">
        <f>U224-AP224</f>
        <v>0</v>
      </c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</row>
    <row r="225" spans="1:75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 t="e">
        <f>VLOOKUP(L225,'[3]償却率（定額法）'!$B$6:$C$104,2)</f>
        <v>#N/A</v>
      </c>
      <c r="N225" s="49"/>
      <c r="O225" s="49"/>
      <c r="P225" s="11">
        <f>IF(O225="",N225,O225)</f>
        <v>0</v>
      </c>
      <c r="Q225" s="7">
        <f>YEAR(P225)</f>
        <v>1900</v>
      </c>
      <c r="R225" s="7">
        <f>MONTH(P225)</f>
        <v>1</v>
      </c>
      <c r="S225" s="7">
        <f>DAY(N225)</f>
        <v>0</v>
      </c>
      <c r="T225" s="5" t="str">
        <f>IF(Q225=1900,"",IF(R225&lt;4,Q225-1,Q225))</f>
        <v/>
      </c>
      <c r="U225" s="8"/>
      <c r="V225" s="48">
        <v>1</v>
      </c>
      <c r="W225" s="5"/>
      <c r="X225" s="10">
        <f>IF(BG225=0,0,IF(BG225&gt;L225,U225-1,ROUND((U225*M225)*(BG225-1),0)))</f>
        <v>0</v>
      </c>
      <c r="Y225" s="10">
        <f>U225-X225</f>
        <v>0</v>
      </c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47">
        <f>IF(BG225=0,0,IF(BG225=L225,Y225-1,IF(Y225=1,0,ROUND(U225*M225,0))))</f>
        <v>0</v>
      </c>
      <c r="AO225" s="5"/>
      <c r="AP225" s="6">
        <f>Y225-AN225</f>
        <v>0</v>
      </c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46"/>
      <c r="BD225" s="5"/>
      <c r="BE225" s="5"/>
      <c r="BF225" s="5"/>
      <c r="BG225" s="7">
        <f>IF(T225="",0,$O$1-T225)</f>
        <v>0</v>
      </c>
      <c r="BH225" s="5"/>
      <c r="BI225" s="6">
        <f>U225-AP225</f>
        <v>0</v>
      </c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</row>
    <row r="226" spans="1:75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 t="e">
        <f>VLOOKUP(L226,'[3]償却率（定額法）'!$B$6:$C$104,2)</f>
        <v>#N/A</v>
      </c>
      <c r="N226" s="49"/>
      <c r="O226" s="49"/>
      <c r="P226" s="11">
        <f>IF(O226="",N226,O226)</f>
        <v>0</v>
      </c>
      <c r="Q226" s="7">
        <f>YEAR(P226)</f>
        <v>1900</v>
      </c>
      <c r="R226" s="7">
        <f>MONTH(P226)</f>
        <v>1</v>
      </c>
      <c r="S226" s="7">
        <f>DAY(N226)</f>
        <v>0</v>
      </c>
      <c r="T226" s="5" t="str">
        <f>IF(Q226=1900,"",IF(R226&lt;4,Q226-1,Q226))</f>
        <v/>
      </c>
      <c r="U226" s="8"/>
      <c r="V226" s="48">
        <v>1</v>
      </c>
      <c r="W226" s="5"/>
      <c r="X226" s="10">
        <f>IF(BG226=0,0,IF(BG226&gt;L226,U226-1,ROUND((U226*M226)*(BG226-1),0)))</f>
        <v>0</v>
      </c>
      <c r="Y226" s="10">
        <f>U226-X226</f>
        <v>0</v>
      </c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47">
        <f>IF(BG226=0,0,IF(BG226=L226,Y226-1,IF(Y226=1,0,ROUND(U226*M226,0))))</f>
        <v>0</v>
      </c>
      <c r="AO226" s="5"/>
      <c r="AP226" s="6">
        <f>Y226-AN226</f>
        <v>0</v>
      </c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46"/>
      <c r="BD226" s="5"/>
      <c r="BE226" s="5"/>
      <c r="BF226" s="5"/>
      <c r="BG226" s="7">
        <f>IF(T226="",0,$O$1-T226)</f>
        <v>0</v>
      </c>
      <c r="BH226" s="5"/>
      <c r="BI226" s="6">
        <f>U226-AP226</f>
        <v>0</v>
      </c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</row>
    <row r="227" spans="1:75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 t="e">
        <f>VLOOKUP(L227,'[3]償却率（定額法）'!$B$6:$C$104,2)</f>
        <v>#N/A</v>
      </c>
      <c r="N227" s="49"/>
      <c r="O227" s="49"/>
      <c r="P227" s="11">
        <f>IF(O227="",N227,O227)</f>
        <v>0</v>
      </c>
      <c r="Q227" s="7">
        <f>YEAR(P227)</f>
        <v>1900</v>
      </c>
      <c r="R227" s="7">
        <f>MONTH(P227)</f>
        <v>1</v>
      </c>
      <c r="S227" s="7">
        <f>DAY(N227)</f>
        <v>0</v>
      </c>
      <c r="T227" s="5" t="str">
        <f>IF(Q227=1900,"",IF(R227&lt;4,Q227-1,Q227))</f>
        <v/>
      </c>
      <c r="U227" s="8"/>
      <c r="V227" s="48">
        <v>1</v>
      </c>
      <c r="W227" s="5"/>
      <c r="X227" s="10">
        <f>IF(BG227=0,0,IF(BG227&gt;L227,U227-1,ROUND((U227*M227)*(BG227-1),0)))</f>
        <v>0</v>
      </c>
      <c r="Y227" s="10">
        <f>U227-X227</f>
        <v>0</v>
      </c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47">
        <f>IF(BG227=0,0,IF(BG227=L227,Y227-1,IF(Y227=1,0,ROUND(U227*M227,0))))</f>
        <v>0</v>
      </c>
      <c r="AO227" s="5"/>
      <c r="AP227" s="6">
        <f>Y227-AN227</f>
        <v>0</v>
      </c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46"/>
      <c r="BD227" s="5"/>
      <c r="BE227" s="5"/>
      <c r="BF227" s="5"/>
      <c r="BG227" s="7">
        <f>IF(T227="",0,$O$1-T227)</f>
        <v>0</v>
      </c>
      <c r="BH227" s="5"/>
      <c r="BI227" s="6">
        <f>U227-AP227</f>
        <v>0</v>
      </c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</row>
    <row r="228" spans="1:75" x14ac:dyDescent="0.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 t="e">
        <f>VLOOKUP(L228,'[3]償却率（定額法）'!$B$6:$C$104,2)</f>
        <v>#N/A</v>
      </c>
      <c r="N228" s="49"/>
      <c r="O228" s="49"/>
      <c r="P228" s="11">
        <f>IF(O228="",N228,O228)</f>
        <v>0</v>
      </c>
      <c r="Q228" s="7">
        <f>YEAR(P228)</f>
        <v>1900</v>
      </c>
      <c r="R228" s="7">
        <f>MONTH(P228)</f>
        <v>1</v>
      </c>
      <c r="S228" s="7">
        <f>DAY(N228)</f>
        <v>0</v>
      </c>
      <c r="T228" s="5" t="str">
        <f>IF(Q228=1900,"",IF(R228&lt;4,Q228-1,Q228))</f>
        <v/>
      </c>
      <c r="U228" s="8"/>
      <c r="V228" s="48">
        <v>1</v>
      </c>
      <c r="W228" s="5"/>
      <c r="X228" s="10">
        <f>IF(BG228=0,0,IF(BG228&gt;L228,U228-1,ROUND((U228*M228)*(BG228-1),0)))</f>
        <v>0</v>
      </c>
      <c r="Y228" s="10">
        <f>U228-X228</f>
        <v>0</v>
      </c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47">
        <f>IF(BG228=0,0,IF(BG228=L228,Y228-1,IF(Y228=1,0,ROUND(U228*M228,0))))</f>
        <v>0</v>
      </c>
      <c r="AO228" s="5"/>
      <c r="AP228" s="6">
        <f>Y228-AN228</f>
        <v>0</v>
      </c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46"/>
      <c r="BD228" s="5"/>
      <c r="BE228" s="5"/>
      <c r="BF228" s="5"/>
      <c r="BG228" s="7">
        <f>IF(T228="",0,$O$1-T228)</f>
        <v>0</v>
      </c>
      <c r="BH228" s="5"/>
      <c r="BI228" s="6">
        <f>U228-AP228</f>
        <v>0</v>
      </c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</row>
    <row r="229" spans="1:75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 t="e">
        <f>VLOOKUP(L229,'[3]償却率（定額法）'!$B$6:$C$104,2)</f>
        <v>#N/A</v>
      </c>
      <c r="N229" s="49"/>
      <c r="O229" s="49"/>
      <c r="P229" s="11">
        <f>IF(O229="",N229,O229)</f>
        <v>0</v>
      </c>
      <c r="Q229" s="7">
        <f>YEAR(P229)</f>
        <v>1900</v>
      </c>
      <c r="R229" s="7">
        <f>MONTH(P229)</f>
        <v>1</v>
      </c>
      <c r="S229" s="7">
        <f>DAY(N229)</f>
        <v>0</v>
      </c>
      <c r="T229" s="5" t="str">
        <f>IF(Q229=1900,"",IF(R229&lt;4,Q229-1,Q229))</f>
        <v/>
      </c>
      <c r="U229" s="8"/>
      <c r="V229" s="48">
        <v>1</v>
      </c>
      <c r="W229" s="5"/>
      <c r="X229" s="10">
        <f>IF(BG229=0,0,IF(BG229&gt;L229,U229-1,ROUND((U229*M229)*(BG229-1),0)))</f>
        <v>0</v>
      </c>
      <c r="Y229" s="10">
        <f>U229-X229</f>
        <v>0</v>
      </c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47">
        <f>IF(BG229=0,0,IF(BG229=L229,Y229-1,IF(Y229=1,0,ROUND(U229*M229,0))))</f>
        <v>0</v>
      </c>
      <c r="AO229" s="5"/>
      <c r="AP229" s="6">
        <f>Y229-AN229</f>
        <v>0</v>
      </c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46"/>
      <c r="BD229" s="5"/>
      <c r="BE229" s="5"/>
      <c r="BF229" s="5"/>
      <c r="BG229" s="7">
        <f>IF(T229="",0,$O$1-T229)</f>
        <v>0</v>
      </c>
      <c r="BH229" s="5"/>
      <c r="BI229" s="6">
        <f>U229-AP229</f>
        <v>0</v>
      </c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</row>
    <row r="230" spans="1:75" x14ac:dyDescent="0.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 t="e">
        <f>VLOOKUP(L230,'[3]償却率（定額法）'!$B$6:$C$104,2)</f>
        <v>#N/A</v>
      </c>
      <c r="N230" s="49"/>
      <c r="O230" s="49"/>
      <c r="P230" s="11">
        <f>IF(O230="",N230,O230)</f>
        <v>0</v>
      </c>
      <c r="Q230" s="7">
        <f>YEAR(P230)</f>
        <v>1900</v>
      </c>
      <c r="R230" s="7">
        <f>MONTH(P230)</f>
        <v>1</v>
      </c>
      <c r="S230" s="7">
        <f>DAY(N230)</f>
        <v>0</v>
      </c>
      <c r="T230" s="5" t="str">
        <f>IF(Q230=1900,"",IF(R230&lt;4,Q230-1,Q230))</f>
        <v/>
      </c>
      <c r="U230" s="8"/>
      <c r="V230" s="48">
        <v>1</v>
      </c>
      <c r="W230" s="5"/>
      <c r="X230" s="10">
        <f>IF(BG230=0,0,IF(BG230&gt;L230,U230-1,ROUND((U230*M230)*(BG230-1),0)))</f>
        <v>0</v>
      </c>
      <c r="Y230" s="10">
        <f>U230-X230</f>
        <v>0</v>
      </c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47">
        <f>IF(BG230=0,0,IF(BG230=L230,Y230-1,IF(Y230=1,0,ROUND(U230*M230,0))))</f>
        <v>0</v>
      </c>
      <c r="AO230" s="5"/>
      <c r="AP230" s="6">
        <f>Y230-AN230</f>
        <v>0</v>
      </c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46"/>
      <c r="BD230" s="5"/>
      <c r="BE230" s="5"/>
      <c r="BF230" s="5"/>
      <c r="BG230" s="7">
        <f>IF(T230="",0,$O$1-T230)</f>
        <v>0</v>
      </c>
      <c r="BH230" s="5"/>
      <c r="BI230" s="6">
        <f>U230-AP230</f>
        <v>0</v>
      </c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</row>
    <row r="231" spans="1:75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 t="e">
        <f>VLOOKUP(L231,'[3]償却率（定額法）'!$B$6:$C$104,2)</f>
        <v>#N/A</v>
      </c>
      <c r="N231" s="49"/>
      <c r="O231" s="49"/>
      <c r="P231" s="11">
        <f>IF(O231="",N231,O231)</f>
        <v>0</v>
      </c>
      <c r="Q231" s="7">
        <f>YEAR(P231)</f>
        <v>1900</v>
      </c>
      <c r="R231" s="7">
        <f>MONTH(P231)</f>
        <v>1</v>
      </c>
      <c r="S231" s="7">
        <f>DAY(N231)</f>
        <v>0</v>
      </c>
      <c r="T231" s="5" t="str">
        <f>IF(Q231=1900,"",IF(R231&lt;4,Q231-1,Q231))</f>
        <v/>
      </c>
      <c r="U231" s="8"/>
      <c r="V231" s="48">
        <v>1</v>
      </c>
      <c r="W231" s="5"/>
      <c r="X231" s="10">
        <f>IF(BG231=0,0,IF(BG231&gt;L231,U231-1,ROUND((U231*M231)*(BG231-1),0)))</f>
        <v>0</v>
      </c>
      <c r="Y231" s="10">
        <f>U231-X231</f>
        <v>0</v>
      </c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47">
        <f>IF(BG231=0,0,IF(BG231=L231,Y231-1,IF(Y231=1,0,ROUND(U231*M231,0))))</f>
        <v>0</v>
      </c>
      <c r="AO231" s="5"/>
      <c r="AP231" s="6">
        <f>Y231-AN231</f>
        <v>0</v>
      </c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46"/>
      <c r="BD231" s="5"/>
      <c r="BE231" s="5"/>
      <c r="BF231" s="5"/>
      <c r="BG231" s="7">
        <f>IF(T231="",0,$O$1-T231)</f>
        <v>0</v>
      </c>
      <c r="BH231" s="5"/>
      <c r="BI231" s="6">
        <f>U231-AP231</f>
        <v>0</v>
      </c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</row>
    <row r="232" spans="1:75" x14ac:dyDescent="0.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 t="e">
        <f>VLOOKUP(L232,'[3]償却率（定額法）'!$B$6:$C$104,2)</f>
        <v>#N/A</v>
      </c>
      <c r="N232" s="49"/>
      <c r="O232" s="49"/>
      <c r="P232" s="11">
        <f>IF(O232="",N232,O232)</f>
        <v>0</v>
      </c>
      <c r="Q232" s="7">
        <f>YEAR(P232)</f>
        <v>1900</v>
      </c>
      <c r="R232" s="7">
        <f>MONTH(P232)</f>
        <v>1</v>
      </c>
      <c r="S232" s="7">
        <f>DAY(N232)</f>
        <v>0</v>
      </c>
      <c r="T232" s="5" t="str">
        <f>IF(Q232=1900,"",IF(R232&lt;4,Q232-1,Q232))</f>
        <v/>
      </c>
      <c r="U232" s="8"/>
      <c r="V232" s="48">
        <v>1</v>
      </c>
      <c r="W232" s="5"/>
      <c r="X232" s="10">
        <f>IF(BG232=0,0,IF(BG232&gt;L232,U232-1,ROUND((U232*M232)*(BG232-1),0)))</f>
        <v>0</v>
      </c>
      <c r="Y232" s="10">
        <f>U232-X232</f>
        <v>0</v>
      </c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47">
        <f>IF(BG232=0,0,IF(BG232=L232,Y232-1,IF(Y232=1,0,ROUND(U232*M232,0))))</f>
        <v>0</v>
      </c>
      <c r="AO232" s="5"/>
      <c r="AP232" s="6">
        <f>Y232-AN232</f>
        <v>0</v>
      </c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46"/>
      <c r="BD232" s="5"/>
      <c r="BE232" s="5"/>
      <c r="BF232" s="5"/>
      <c r="BG232" s="7">
        <f>IF(T232="",0,$O$1-T232)</f>
        <v>0</v>
      </c>
      <c r="BH232" s="5"/>
      <c r="BI232" s="6">
        <f>U232-AP232</f>
        <v>0</v>
      </c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</row>
    <row r="233" spans="1:75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 t="e">
        <f>VLOOKUP(L233,'[3]償却率（定額法）'!$B$6:$C$104,2)</f>
        <v>#N/A</v>
      </c>
      <c r="N233" s="49"/>
      <c r="O233" s="49"/>
      <c r="P233" s="11">
        <f>IF(O233="",N233,O233)</f>
        <v>0</v>
      </c>
      <c r="Q233" s="7">
        <f>YEAR(P233)</f>
        <v>1900</v>
      </c>
      <c r="R233" s="7">
        <f>MONTH(P233)</f>
        <v>1</v>
      </c>
      <c r="S233" s="7">
        <f>DAY(N233)</f>
        <v>0</v>
      </c>
      <c r="T233" s="5" t="str">
        <f>IF(Q233=1900,"",IF(R233&lt;4,Q233-1,Q233))</f>
        <v/>
      </c>
      <c r="U233" s="8"/>
      <c r="V233" s="48">
        <v>1</v>
      </c>
      <c r="W233" s="5"/>
      <c r="X233" s="10">
        <f>IF(BG233=0,0,IF(BG233&gt;L233,U233-1,ROUND((U233*M233)*(BG233-1),0)))</f>
        <v>0</v>
      </c>
      <c r="Y233" s="10">
        <f>U233-X233</f>
        <v>0</v>
      </c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47">
        <f>IF(BG233=0,0,IF(BG233=L233,Y233-1,IF(Y233=1,0,ROUND(U233*M233,0))))</f>
        <v>0</v>
      </c>
      <c r="AO233" s="5"/>
      <c r="AP233" s="6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46"/>
      <c r="BD233" s="5"/>
      <c r="BE233" s="5"/>
      <c r="BF233" s="5"/>
      <c r="BG233" s="7">
        <f>IF(T233="",0,$O$1-T233)</f>
        <v>0</v>
      </c>
      <c r="BH233" s="5"/>
      <c r="BI233" s="6">
        <f>U233-AP233</f>
        <v>0</v>
      </c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</row>
    <row r="234" spans="1:75" x14ac:dyDescent="0.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 t="e">
        <f>VLOOKUP(L234,'[3]償却率（定額法）'!$B$6:$C$104,2)</f>
        <v>#N/A</v>
      </c>
      <c r="N234" s="49"/>
      <c r="O234" s="49"/>
      <c r="P234" s="11">
        <f>IF(O234="",N234,O234)</f>
        <v>0</v>
      </c>
      <c r="Q234" s="7">
        <f>YEAR(P234)</f>
        <v>1900</v>
      </c>
      <c r="R234" s="7">
        <f>MONTH(P234)</f>
        <v>1</v>
      </c>
      <c r="S234" s="7">
        <f>DAY(N234)</f>
        <v>0</v>
      </c>
      <c r="T234" s="5" t="str">
        <f>IF(Q234=1900,"",IF(R234&lt;4,Q234-1,Q234))</f>
        <v/>
      </c>
      <c r="U234" s="8"/>
      <c r="V234" s="48">
        <v>1</v>
      </c>
      <c r="W234" s="5"/>
      <c r="X234" s="10">
        <f>IF(BG234=0,0,IF(BG234&gt;L234,U234-1,ROUND((U234*M234)*(BG234-1),0)))</f>
        <v>0</v>
      </c>
      <c r="Y234" s="10">
        <f>U234-X234</f>
        <v>0</v>
      </c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47">
        <f>IF(BG234=0,0,IF(BG234=L234,Y234-1,IF(Y234=1,0,ROUND(U234*M234,0))))</f>
        <v>0</v>
      </c>
      <c r="AO234" s="5"/>
      <c r="AP234" s="6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46"/>
      <c r="BD234" s="5"/>
      <c r="BE234" s="5"/>
      <c r="BF234" s="5"/>
      <c r="BG234" s="7">
        <f>IF(T234="",0,$O$1-T234)</f>
        <v>0</v>
      </c>
      <c r="BH234" s="5"/>
      <c r="BI234" s="6">
        <f>U234-AP234</f>
        <v>0</v>
      </c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</row>
    <row r="235" spans="1:75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49"/>
      <c r="O235" s="49"/>
      <c r="P235" s="11"/>
      <c r="Q235" s="7"/>
      <c r="R235" s="7"/>
      <c r="S235" s="7"/>
      <c r="T235" s="5"/>
      <c r="U235" s="8"/>
      <c r="V235" s="48"/>
      <c r="W235" s="5"/>
      <c r="X235" s="10"/>
      <c r="Y235" s="10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47"/>
      <c r="AO235" s="5"/>
      <c r="AP235" s="6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46"/>
      <c r="BD235" s="5"/>
      <c r="BE235" s="5"/>
      <c r="BF235" s="5"/>
      <c r="BG235" s="7"/>
      <c r="BH235" s="5"/>
      <c r="BI235" s="6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</row>
  </sheetData>
  <autoFilter ref="A4:BW235" xr:uid="{00000000-0009-0000-0000-000003000000}"/>
  <mergeCells count="60">
    <mergeCell ref="L3:L4"/>
    <mergeCell ref="F3:F4"/>
    <mergeCell ref="G3:G4"/>
    <mergeCell ref="H3:H4"/>
    <mergeCell ref="I3:I4"/>
    <mergeCell ref="M3:M4"/>
    <mergeCell ref="A1:C1"/>
    <mergeCell ref="D1:G1"/>
    <mergeCell ref="A3:A4"/>
    <mergeCell ref="B3:B4"/>
    <mergeCell ref="C3:C4"/>
    <mergeCell ref="D3:D4"/>
    <mergeCell ref="E3:E4"/>
    <mergeCell ref="J3:J4"/>
    <mergeCell ref="K3:K4"/>
    <mergeCell ref="U3:U4"/>
    <mergeCell ref="V3:V4"/>
    <mergeCell ref="W3:W4"/>
    <mergeCell ref="X3:X4"/>
    <mergeCell ref="Y3:Y4"/>
    <mergeCell ref="Z3:Z4"/>
    <mergeCell ref="AW3:AW4"/>
    <mergeCell ref="AX3:AX4"/>
    <mergeCell ref="AY3:AY4"/>
    <mergeCell ref="AZ3:AZ4"/>
    <mergeCell ref="AA3:AA4"/>
    <mergeCell ref="N3:N4"/>
    <mergeCell ref="O3:O4"/>
    <mergeCell ref="P3:P4"/>
    <mergeCell ref="Q3:S3"/>
    <mergeCell ref="T3:T4"/>
    <mergeCell ref="BL3:BL4"/>
    <mergeCell ref="BA3:BA4"/>
    <mergeCell ref="BK3:BK4"/>
    <mergeCell ref="AB3:AG3"/>
    <mergeCell ref="AH3:AH4"/>
    <mergeCell ref="AI3:AO3"/>
    <mergeCell ref="AP3:AP4"/>
    <mergeCell ref="AQ3:AQ4"/>
    <mergeCell ref="AR3:AU3"/>
    <mergeCell ref="AV3:AV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M3:BM4"/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</mergeCells>
  <phoneticPr fontId="2"/>
  <pageMargins left="0.7" right="0.7" top="0.75" bottom="0.75" header="0.3" footer="0.3"/>
  <pageSetup paperSize="8" scale="4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5076-8F71-4273-8612-E5CD3E1B6947}">
  <sheetPr>
    <tabColor theme="4"/>
    <pageSetUpPr fitToPage="1"/>
  </sheetPr>
  <dimension ref="A1:BW100"/>
  <sheetViews>
    <sheetView view="pageBreakPreview" zoomScale="60" zoomScaleNormal="75" workbookViewId="0">
      <pane xSplit="9" ySplit="4" topLeftCell="J5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ColWidth="9" defaultRowHeight="13.5" outlineLevelCol="1" x14ac:dyDescent="0.15"/>
  <cols>
    <col min="1" max="2" width="5.25" style="1" bestFit="1" customWidth="1"/>
    <col min="3" max="3" width="9.875" style="1" bestFit="1" customWidth="1"/>
    <col min="4" max="4" width="9.5" style="1" hidden="1" customWidth="1"/>
    <col min="5" max="5" width="11.625" style="1" bestFit="1" customWidth="1"/>
    <col min="6" max="6" width="11.375" style="1" bestFit="1" customWidth="1"/>
    <col min="7" max="7" width="11.375" style="1" customWidth="1"/>
    <col min="8" max="8" width="11.375" style="1" hidden="1" customWidth="1"/>
    <col min="9" max="9" width="20.5" style="1" bestFit="1" customWidth="1"/>
    <col min="10" max="10" width="10.125" style="1" bestFit="1" customWidth="1"/>
    <col min="11" max="11" width="13" style="1" hidden="1" customWidth="1"/>
    <col min="12" max="12" width="6.125" style="1" customWidth="1"/>
    <col min="13" max="13" width="9" style="1"/>
    <col min="14" max="14" width="11" style="4" bestFit="1" customWidth="1"/>
    <col min="15" max="16" width="10.5" style="4" bestFit="1" customWidth="1"/>
    <col min="17" max="19" width="6.5" style="1" customWidth="1"/>
    <col min="20" max="20" width="6.625" style="1" customWidth="1"/>
    <col min="21" max="21" width="11.5" style="3" bestFit="1" customWidth="1"/>
    <col min="22" max="22" width="0" style="1" hidden="1" customWidth="1"/>
    <col min="23" max="23" width="13" style="1" hidden="1" customWidth="1"/>
    <col min="24" max="24" width="11.5" style="1" customWidth="1"/>
    <col min="25" max="25" width="19.5" style="1" customWidth="1"/>
    <col min="26" max="26" width="13" style="1" hidden="1" customWidth="1" outlineLevel="1"/>
    <col min="27" max="28" width="11" style="1" hidden="1" customWidth="1" outlineLevel="1"/>
    <col min="29" max="29" width="15.125" style="1" hidden="1" customWidth="1" outlineLevel="1"/>
    <col min="30" max="30" width="17.125" style="1" hidden="1" customWidth="1" outlineLevel="1"/>
    <col min="31" max="31" width="13" style="1" hidden="1" customWidth="1" outlineLevel="1"/>
    <col min="32" max="32" width="9" style="1" hidden="1" customWidth="1" outlineLevel="1"/>
    <col min="33" max="34" width="11" style="1" hidden="1" customWidth="1" outlineLevel="1"/>
    <col min="35" max="35" width="9" style="1" hidden="1" customWidth="1" outlineLevel="1"/>
    <col min="36" max="36" width="15.125" style="1" hidden="1" customWidth="1" outlineLevel="1"/>
    <col min="37" max="37" width="17.125" style="1" hidden="1" customWidth="1" outlineLevel="1"/>
    <col min="38" max="38" width="13" style="1" hidden="1" customWidth="1" outlineLevel="1"/>
    <col min="39" max="39" width="14.125" style="1" hidden="1" customWidth="1" outlineLevel="1"/>
    <col min="40" max="40" width="11" style="1" bestFit="1" customWidth="1" collapsed="1"/>
    <col min="41" max="41" width="9" style="1" customWidth="1"/>
    <col min="42" max="42" width="10.625" style="1" customWidth="1"/>
    <col min="43" max="43" width="9" style="1" customWidth="1" outlineLevel="1"/>
    <col min="44" max="44" width="7.5" style="1" hidden="1" customWidth="1" outlineLevel="1"/>
    <col min="45" max="45" width="11.625" style="1" hidden="1" customWidth="1" outlineLevel="1"/>
    <col min="46" max="46" width="16.125" style="1" hidden="1" customWidth="1" outlineLevel="1"/>
    <col min="47" max="47" width="9" style="1" hidden="1" customWidth="1" outlineLevel="1"/>
    <col min="48" max="48" width="10.875" style="1" customWidth="1" outlineLevel="1"/>
    <col min="49" max="49" width="9" style="1" hidden="1" customWidth="1" outlineLevel="1"/>
    <col min="50" max="50" width="15.125" style="1" hidden="1" customWidth="1" outlineLevel="1"/>
    <col min="51" max="51" width="13" style="1" hidden="1" customWidth="1" outlineLevel="1"/>
    <col min="52" max="52" width="12" style="1" customWidth="1" outlineLevel="1"/>
    <col min="53" max="53" width="7.125" style="1" hidden="1" customWidth="1" outlineLevel="1"/>
    <col min="54" max="54" width="15.125" style="1" hidden="1" customWidth="1" outlineLevel="1"/>
    <col min="55" max="55" width="8.625" style="1" hidden="1" customWidth="1" outlineLevel="1"/>
    <col min="56" max="56" width="11.75" style="1" hidden="1" customWidth="1" outlineLevel="1"/>
    <col min="57" max="57" width="6.5" style="1" hidden="1" customWidth="1" outlineLevel="1"/>
    <col min="58" max="58" width="7.25" style="1" hidden="1" customWidth="1" outlineLevel="1"/>
    <col min="59" max="59" width="6.375" style="1" customWidth="1"/>
    <col min="60" max="60" width="11" style="1" hidden="1" customWidth="1"/>
    <col min="61" max="61" width="11.5" style="1" customWidth="1"/>
    <col min="62" max="62" width="20.5" style="1" hidden="1" customWidth="1"/>
    <col min="63" max="65" width="0" style="1" hidden="1" customWidth="1"/>
    <col min="66" max="66" width="11.125" style="1" hidden="1" customWidth="1"/>
    <col min="67" max="67" width="11" style="1" hidden="1" customWidth="1"/>
    <col min="68" max="68" width="0" style="1" hidden="1" customWidth="1"/>
    <col min="69" max="69" width="7.125" style="1" hidden="1" customWidth="1"/>
    <col min="70" max="70" width="0" style="1" hidden="1" customWidth="1"/>
    <col min="71" max="71" width="7.125" style="1" hidden="1" customWidth="1"/>
    <col min="72" max="74" width="0" style="1" hidden="1" customWidth="1"/>
    <col min="75" max="75" width="12.5" style="1" hidden="1" customWidth="1"/>
    <col min="76" max="16384" width="9" style="1"/>
  </cols>
  <sheetData>
    <row r="1" spans="1:75" ht="14.25" thickBot="1" x14ac:dyDescent="0.2">
      <c r="A1" s="43" t="str">
        <f>土地!A1</f>
        <v>団体名</v>
      </c>
      <c r="B1" s="42"/>
      <c r="C1" s="42"/>
      <c r="D1" s="41" t="str">
        <f>土地!D1</f>
        <v>男鹿地区消防一部事務組合</v>
      </c>
      <c r="E1" s="41"/>
      <c r="F1" s="41"/>
      <c r="G1" s="40"/>
      <c r="O1" s="39">
        <f>土地!O1</f>
        <v>2022</v>
      </c>
    </row>
    <row r="3" spans="1:75" s="15" customFormat="1" ht="13.15" customHeight="1" x14ac:dyDescent="0.4">
      <c r="A3" s="16" t="s">
        <v>79</v>
      </c>
      <c r="B3" s="16" t="s">
        <v>78</v>
      </c>
      <c r="C3" s="16" t="s">
        <v>77</v>
      </c>
      <c r="D3" s="16" t="s">
        <v>76</v>
      </c>
      <c r="E3" s="17" t="s">
        <v>75</v>
      </c>
      <c r="F3" s="33" t="s">
        <v>74</v>
      </c>
      <c r="G3" s="17" t="s">
        <v>73</v>
      </c>
      <c r="H3" s="17" t="s">
        <v>72</v>
      </c>
      <c r="I3" s="17" t="s">
        <v>71</v>
      </c>
      <c r="J3" s="16" t="s">
        <v>70</v>
      </c>
      <c r="K3" s="17" t="s">
        <v>69</v>
      </c>
      <c r="L3" s="33" t="s">
        <v>198</v>
      </c>
      <c r="M3" s="20" t="s">
        <v>67</v>
      </c>
      <c r="N3" s="32" t="s">
        <v>66</v>
      </c>
      <c r="O3" s="31" t="s">
        <v>65</v>
      </c>
      <c r="P3" s="38" t="s">
        <v>64</v>
      </c>
      <c r="Q3" s="18" t="s">
        <v>63</v>
      </c>
      <c r="R3" s="18"/>
      <c r="S3" s="18"/>
      <c r="T3" s="37" t="s">
        <v>206</v>
      </c>
      <c r="U3" s="27" t="s">
        <v>61</v>
      </c>
      <c r="V3" s="16" t="s">
        <v>60</v>
      </c>
      <c r="W3" s="19" t="s">
        <v>59</v>
      </c>
      <c r="X3" s="36" t="s">
        <v>205</v>
      </c>
      <c r="Y3" s="36" t="s">
        <v>57</v>
      </c>
      <c r="Z3" s="19" t="s">
        <v>56</v>
      </c>
      <c r="AA3" s="19" t="s">
        <v>55</v>
      </c>
      <c r="AB3" s="19" t="s">
        <v>53</v>
      </c>
      <c r="AC3" s="19"/>
      <c r="AD3" s="19"/>
      <c r="AE3" s="19"/>
      <c r="AF3" s="19"/>
      <c r="AG3" s="19"/>
      <c r="AH3" s="19" t="s">
        <v>54</v>
      </c>
      <c r="AI3" s="19" t="s">
        <v>53</v>
      </c>
      <c r="AJ3" s="19"/>
      <c r="AK3" s="19"/>
      <c r="AL3" s="19"/>
      <c r="AM3" s="19"/>
      <c r="AN3" s="19"/>
      <c r="AO3" s="19"/>
      <c r="AP3" s="18" t="s">
        <v>52</v>
      </c>
      <c r="AQ3" s="16" t="s">
        <v>51</v>
      </c>
      <c r="AR3" s="17" t="s">
        <v>50</v>
      </c>
      <c r="AS3" s="17"/>
      <c r="AT3" s="17"/>
      <c r="AU3" s="17"/>
      <c r="AV3" s="19" t="s">
        <v>49</v>
      </c>
      <c r="AW3" s="16" t="s">
        <v>48</v>
      </c>
      <c r="AX3" s="19" t="s">
        <v>47</v>
      </c>
      <c r="AY3" s="19" t="s">
        <v>46</v>
      </c>
      <c r="AZ3" s="19" t="s">
        <v>45</v>
      </c>
      <c r="BA3" s="19" t="s">
        <v>44</v>
      </c>
      <c r="BB3" s="19" t="s">
        <v>43</v>
      </c>
      <c r="BC3" s="35" t="s">
        <v>42</v>
      </c>
      <c r="BD3" s="34"/>
      <c r="BE3" s="17" t="s">
        <v>196</v>
      </c>
      <c r="BF3" s="17" t="s">
        <v>40</v>
      </c>
      <c r="BG3" s="18" t="s">
        <v>195</v>
      </c>
      <c r="BH3" s="33" t="s">
        <v>38</v>
      </c>
      <c r="BI3" s="18" t="s">
        <v>37</v>
      </c>
      <c r="BJ3" s="17" t="s">
        <v>36</v>
      </c>
      <c r="BK3" s="17" t="s">
        <v>35</v>
      </c>
      <c r="BL3" s="17" t="s">
        <v>34</v>
      </c>
      <c r="BM3" s="17" t="s">
        <v>33</v>
      </c>
      <c r="BN3" s="17" t="s">
        <v>32</v>
      </c>
      <c r="BO3" s="17" t="s">
        <v>31</v>
      </c>
      <c r="BP3" s="17" t="s">
        <v>30</v>
      </c>
      <c r="BQ3" s="17" t="s">
        <v>29</v>
      </c>
      <c r="BR3" s="17" t="s">
        <v>28</v>
      </c>
      <c r="BS3" s="16" t="s">
        <v>27</v>
      </c>
      <c r="BT3" s="16" t="s">
        <v>26</v>
      </c>
      <c r="BU3" s="16" t="s">
        <v>25</v>
      </c>
      <c r="BV3" s="16" t="s">
        <v>24</v>
      </c>
      <c r="BW3" s="17" t="s">
        <v>23</v>
      </c>
    </row>
    <row r="4" spans="1:75" s="15" customFormat="1" ht="33" customHeight="1" x14ac:dyDescent="0.4">
      <c r="A4" s="16"/>
      <c r="B4" s="16"/>
      <c r="C4" s="16"/>
      <c r="D4" s="16"/>
      <c r="E4" s="17"/>
      <c r="F4" s="33"/>
      <c r="G4" s="17"/>
      <c r="H4" s="17"/>
      <c r="I4" s="17"/>
      <c r="J4" s="16"/>
      <c r="K4" s="17"/>
      <c r="L4" s="19"/>
      <c r="M4" s="20"/>
      <c r="N4" s="32"/>
      <c r="O4" s="31"/>
      <c r="P4" s="30"/>
      <c r="Q4" s="29" t="s">
        <v>22</v>
      </c>
      <c r="R4" s="29" t="s">
        <v>21</v>
      </c>
      <c r="S4" s="29" t="s">
        <v>20</v>
      </c>
      <c r="T4" s="28"/>
      <c r="U4" s="27"/>
      <c r="V4" s="16"/>
      <c r="W4" s="19"/>
      <c r="X4" s="26"/>
      <c r="Y4" s="26"/>
      <c r="Z4" s="19"/>
      <c r="AA4" s="19"/>
      <c r="AB4" s="24" t="s">
        <v>19</v>
      </c>
      <c r="AC4" s="24" t="s">
        <v>18</v>
      </c>
      <c r="AD4" s="24" t="s">
        <v>17</v>
      </c>
      <c r="AE4" s="24" t="s">
        <v>16</v>
      </c>
      <c r="AF4" s="24" t="s">
        <v>15</v>
      </c>
      <c r="AG4" s="24" t="s">
        <v>14</v>
      </c>
      <c r="AH4" s="19"/>
      <c r="AI4" s="24" t="s">
        <v>13</v>
      </c>
      <c r="AJ4" s="24" t="s">
        <v>12</v>
      </c>
      <c r="AK4" s="24" t="s">
        <v>11</v>
      </c>
      <c r="AL4" s="24" t="s">
        <v>10</v>
      </c>
      <c r="AM4" s="24" t="s">
        <v>9</v>
      </c>
      <c r="AN4" s="25" t="s">
        <v>8</v>
      </c>
      <c r="AO4" s="24" t="s">
        <v>7</v>
      </c>
      <c r="AP4" s="18"/>
      <c r="AQ4" s="16"/>
      <c r="AR4" s="23" t="s">
        <v>6</v>
      </c>
      <c r="AS4" s="23" t="s">
        <v>5</v>
      </c>
      <c r="AT4" s="23" t="s">
        <v>4</v>
      </c>
      <c r="AU4" s="23" t="s">
        <v>3</v>
      </c>
      <c r="AV4" s="19"/>
      <c r="AW4" s="16"/>
      <c r="AX4" s="19"/>
      <c r="AY4" s="19"/>
      <c r="AZ4" s="19"/>
      <c r="BA4" s="19"/>
      <c r="BB4" s="19"/>
      <c r="BC4" s="21" t="s">
        <v>2</v>
      </c>
      <c r="BD4" s="21" t="s">
        <v>1</v>
      </c>
      <c r="BE4" s="16"/>
      <c r="BF4" s="16"/>
      <c r="BG4" s="20"/>
      <c r="BH4" s="19"/>
      <c r="BI4" s="18"/>
      <c r="BJ4" s="16"/>
      <c r="BK4" s="16"/>
      <c r="BL4" s="17"/>
      <c r="BM4" s="16"/>
      <c r="BN4" s="16"/>
      <c r="BO4" s="17"/>
      <c r="BP4" s="16"/>
      <c r="BQ4" s="16"/>
      <c r="BR4" s="16"/>
      <c r="BS4" s="16"/>
      <c r="BT4" s="16"/>
      <c r="BU4" s="16"/>
      <c r="BV4" s="16"/>
      <c r="BW4" s="16"/>
    </row>
    <row r="5" spans="1:75" x14ac:dyDescent="0.15">
      <c r="A5" s="5" t="s">
        <v>194</v>
      </c>
      <c r="B5" s="5" t="s">
        <v>89</v>
      </c>
      <c r="C5" s="5"/>
      <c r="D5" s="5"/>
      <c r="E5" s="5" t="s">
        <v>88</v>
      </c>
      <c r="F5" s="5" t="s">
        <v>201</v>
      </c>
      <c r="G5" s="5"/>
      <c r="H5" s="5"/>
      <c r="I5" s="5" t="s">
        <v>204</v>
      </c>
      <c r="J5" s="5" t="s">
        <v>85</v>
      </c>
      <c r="K5" s="5"/>
      <c r="L5" s="5">
        <v>31</v>
      </c>
      <c r="M5" s="5">
        <f>VLOOKUP(L5,'[3]償却率（定額法）'!$B$6:$C$104,2)</f>
        <v>3.3000000000000002E-2</v>
      </c>
      <c r="N5" s="12" t="s">
        <v>203</v>
      </c>
      <c r="O5" s="12"/>
      <c r="P5" s="11" t="str">
        <f>IF(O5="",N5,O5)</f>
        <v>1995/01/31</v>
      </c>
      <c r="Q5" s="7">
        <f>YEAR(P5)</f>
        <v>1995</v>
      </c>
      <c r="R5" s="7">
        <f>MONTH(P5)</f>
        <v>1</v>
      </c>
      <c r="S5" s="7">
        <f>DAY(N5)</f>
        <v>31</v>
      </c>
      <c r="T5" s="5">
        <f>IF(Q5=1900,"",IF(R5&lt;4,Q5-1,Q5))</f>
        <v>1994</v>
      </c>
      <c r="U5" s="8">
        <v>2900951</v>
      </c>
      <c r="V5" s="5"/>
      <c r="W5" s="5"/>
      <c r="X5" s="10">
        <v>2608317</v>
      </c>
      <c r="Y5" s="10">
        <f>U5-X5</f>
        <v>292634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47">
        <f>IF(BG5=0,0,IF(BG5=L5,Y5-1,IF(Y5=1,0,ROUND(U5*M5,0))))</f>
        <v>95731</v>
      </c>
      <c r="AO5" s="5"/>
      <c r="AP5" s="6">
        <f>Y5-AN5</f>
        <v>196903</v>
      </c>
      <c r="AQ5" s="5" t="s">
        <v>84</v>
      </c>
      <c r="AR5" s="5"/>
      <c r="AS5" s="5"/>
      <c r="AT5" s="5"/>
      <c r="AU5" s="5"/>
      <c r="AV5" s="5" t="s">
        <v>93</v>
      </c>
      <c r="AW5" s="5"/>
      <c r="AX5" s="5"/>
      <c r="AY5" s="5"/>
      <c r="AZ5" s="5" t="s">
        <v>83</v>
      </c>
      <c r="BA5" s="5"/>
      <c r="BB5" s="5"/>
      <c r="BC5" s="5"/>
      <c r="BD5" s="5"/>
      <c r="BE5" s="5"/>
      <c r="BF5" s="5"/>
      <c r="BG5" s="7">
        <f>IF(T5="",0,$O$1-T5)</f>
        <v>28</v>
      </c>
      <c r="BH5" s="5"/>
      <c r="BI5" s="6">
        <f>U5-AP5</f>
        <v>2704048</v>
      </c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x14ac:dyDescent="0.15">
      <c r="A6" s="5" t="s">
        <v>191</v>
      </c>
      <c r="B6" s="5" t="s">
        <v>89</v>
      </c>
      <c r="C6" s="5"/>
      <c r="D6" s="5"/>
      <c r="E6" s="5" t="s">
        <v>88</v>
      </c>
      <c r="F6" s="5" t="s">
        <v>201</v>
      </c>
      <c r="G6" s="5"/>
      <c r="H6" s="5"/>
      <c r="I6" s="5" t="s">
        <v>202</v>
      </c>
      <c r="J6" s="5" t="s">
        <v>85</v>
      </c>
      <c r="K6" s="5"/>
      <c r="L6" s="5">
        <v>31</v>
      </c>
      <c r="M6" s="5">
        <f>VLOOKUP(L6,'[3]償却率（定額法）'!$B$6:$C$104,2)</f>
        <v>3.3000000000000002E-2</v>
      </c>
      <c r="N6" s="12" t="s">
        <v>132</v>
      </c>
      <c r="O6" s="12"/>
      <c r="P6" s="11" t="str">
        <f>IF(O6="",N6,O6)</f>
        <v>1995/12/25</v>
      </c>
      <c r="Q6" s="7">
        <f>YEAR(P6)</f>
        <v>1995</v>
      </c>
      <c r="R6" s="7">
        <f>MONTH(P6)</f>
        <v>12</v>
      </c>
      <c r="S6" s="7">
        <f>DAY(N6)</f>
        <v>25</v>
      </c>
      <c r="T6" s="5">
        <f>IF(Q6=1900,"",IF(R6&lt;4,Q6-1,Q6))</f>
        <v>1995</v>
      </c>
      <c r="U6" s="8">
        <v>3294862</v>
      </c>
      <c r="V6" s="5"/>
      <c r="W6" s="5"/>
      <c r="X6" s="10">
        <v>2863214</v>
      </c>
      <c r="Y6" s="10">
        <f>U6-X6</f>
        <v>431648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47">
        <f>IF(BG6=0,0,IF(BG6=L6,Y6-1,IF(Y6=1,0,ROUND(U6*M6,0))))</f>
        <v>108730</v>
      </c>
      <c r="AO6" s="5"/>
      <c r="AP6" s="6">
        <f>Y6-AN6</f>
        <v>322918</v>
      </c>
      <c r="AQ6" s="5" t="s">
        <v>84</v>
      </c>
      <c r="AR6" s="5"/>
      <c r="AS6" s="5"/>
      <c r="AT6" s="5"/>
      <c r="AU6" s="5"/>
      <c r="AV6" s="5" t="s">
        <v>93</v>
      </c>
      <c r="AW6" s="5"/>
      <c r="AX6" s="5"/>
      <c r="AY6" s="5"/>
      <c r="AZ6" s="5" t="s">
        <v>83</v>
      </c>
      <c r="BA6" s="5"/>
      <c r="BB6" s="5"/>
      <c r="BC6" s="5"/>
      <c r="BD6" s="5"/>
      <c r="BE6" s="5"/>
      <c r="BF6" s="5"/>
      <c r="BG6" s="7">
        <f>IF(T6="",0,$O$1-T6)</f>
        <v>27</v>
      </c>
      <c r="BH6" s="5"/>
      <c r="BI6" s="6">
        <f>U6-AP6</f>
        <v>2971944</v>
      </c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</row>
    <row r="7" spans="1:75" x14ac:dyDescent="0.15">
      <c r="A7" s="5" t="s">
        <v>188</v>
      </c>
      <c r="B7" s="5" t="s">
        <v>89</v>
      </c>
      <c r="C7" s="5"/>
      <c r="D7" s="5"/>
      <c r="E7" s="5" t="s">
        <v>88</v>
      </c>
      <c r="F7" s="5" t="s">
        <v>201</v>
      </c>
      <c r="G7" s="5"/>
      <c r="H7" s="5"/>
      <c r="I7" s="5" t="s">
        <v>200</v>
      </c>
      <c r="J7" s="5" t="s">
        <v>85</v>
      </c>
      <c r="K7" s="5"/>
      <c r="L7" s="5">
        <v>31</v>
      </c>
      <c r="M7" s="5">
        <f>VLOOKUP(L7,'[3]償却率（定額法）'!$B$6:$C$104,2)</f>
        <v>3.3000000000000002E-2</v>
      </c>
      <c r="N7" s="12" t="s">
        <v>199</v>
      </c>
      <c r="O7" s="12"/>
      <c r="P7" s="11" t="str">
        <f>IF(O7="",N7,O7)</f>
        <v>1999/09/10</v>
      </c>
      <c r="Q7" s="7">
        <f>YEAR(P7)</f>
        <v>1999</v>
      </c>
      <c r="R7" s="7">
        <f>MONTH(P7)</f>
        <v>9</v>
      </c>
      <c r="S7" s="7">
        <f>DAY(N7)</f>
        <v>10</v>
      </c>
      <c r="T7" s="5">
        <f>IF(Q7=1900,"",IF(R7&lt;4,Q7-1,Q7))</f>
        <v>1999</v>
      </c>
      <c r="U7" s="8">
        <v>3786888</v>
      </c>
      <c r="V7" s="5"/>
      <c r="W7" s="5"/>
      <c r="X7" s="10">
        <v>2821907</v>
      </c>
      <c r="Y7" s="10">
        <f>U7-X7</f>
        <v>964981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47">
        <f>IF(BG7=0,0,IF(BG7=L7,Y7-1,IF(Y7=1,0,ROUND(U7*M7,0))))</f>
        <v>124967</v>
      </c>
      <c r="AO7" s="5"/>
      <c r="AP7" s="6">
        <f>Y7-AN7</f>
        <v>840014</v>
      </c>
      <c r="AQ7" s="5" t="s">
        <v>84</v>
      </c>
      <c r="AR7" s="5"/>
      <c r="AS7" s="5"/>
      <c r="AT7" s="5"/>
      <c r="AU7" s="5"/>
      <c r="AV7" s="5" t="s">
        <v>93</v>
      </c>
      <c r="AW7" s="5"/>
      <c r="AX7" s="5"/>
      <c r="AY7" s="5"/>
      <c r="AZ7" s="5" t="s">
        <v>83</v>
      </c>
      <c r="BA7" s="5"/>
      <c r="BB7" s="5"/>
      <c r="BC7" s="5"/>
      <c r="BD7" s="5"/>
      <c r="BE7" s="5"/>
      <c r="BF7" s="5"/>
      <c r="BG7" s="7">
        <f>IF(T7="",0,$O$1-T7)</f>
        <v>23</v>
      </c>
      <c r="BH7" s="5"/>
      <c r="BI7" s="6">
        <f>U7-AP7</f>
        <v>2946874</v>
      </c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</row>
    <row r="8" spans="1:7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 t="e">
        <f>VLOOKUP(L8,'[3]償却率（定額法）'!$B$6:$C$104,2)</f>
        <v>#N/A</v>
      </c>
      <c r="N8" s="12"/>
      <c r="O8" s="12"/>
      <c r="P8" s="11">
        <f>IF(O8="",N8,O8)</f>
        <v>0</v>
      </c>
      <c r="Q8" s="7">
        <f>YEAR(P8)</f>
        <v>1900</v>
      </c>
      <c r="R8" s="7">
        <f>MONTH(P8)</f>
        <v>1</v>
      </c>
      <c r="S8" s="7">
        <f>DAY(N8)</f>
        <v>0</v>
      </c>
      <c r="T8" s="5" t="str">
        <f>IF(Q8=1900,"",IF(R8&lt;4,Q8-1,Q8))</f>
        <v/>
      </c>
      <c r="U8" s="8"/>
      <c r="V8" s="5"/>
      <c r="W8" s="5"/>
      <c r="X8" s="10">
        <f>IF(BG8=0,0,IF(BG8&gt;L8,U8-1,ROUND((U8*M8)*(BG8-1),0)))</f>
        <v>0</v>
      </c>
      <c r="Y8" s="10">
        <f>U8-X8</f>
        <v>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47">
        <f>IF(BG8=0,0,IF(BG8=L8,Y8-1,IF(Y8=1,0,ROUND(U8*M8,0))))</f>
        <v>0</v>
      </c>
      <c r="AO8" s="5"/>
      <c r="AP8" s="6">
        <f>Y8-AN8</f>
        <v>0</v>
      </c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7">
        <f>IF(T8="",0,$O$1-T8)</f>
        <v>0</v>
      </c>
      <c r="BH8" s="5"/>
      <c r="BI8" s="6">
        <f>U8-AP8</f>
        <v>0</v>
      </c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</row>
    <row r="9" spans="1:7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 t="e">
        <f>VLOOKUP(L9,'[3]償却率（定額法）'!$B$6:$C$104,2)</f>
        <v>#N/A</v>
      </c>
      <c r="N9" s="12"/>
      <c r="O9" s="12"/>
      <c r="P9" s="11">
        <f>IF(O9="",N9,O9)</f>
        <v>0</v>
      </c>
      <c r="Q9" s="7">
        <f>YEAR(P9)</f>
        <v>1900</v>
      </c>
      <c r="R9" s="7">
        <f>MONTH(P9)</f>
        <v>1</v>
      </c>
      <c r="S9" s="7">
        <f>DAY(N9)</f>
        <v>0</v>
      </c>
      <c r="T9" s="5" t="str">
        <f>IF(Q9=1900,"",IF(R9&lt;4,Q9-1,Q9))</f>
        <v/>
      </c>
      <c r="U9" s="8"/>
      <c r="V9" s="5"/>
      <c r="W9" s="5"/>
      <c r="X9" s="10">
        <f>IF(BG9=0,0,IF(BG9&gt;L9,U9-1,ROUND((U9*M9)*(BG9-1),0)))</f>
        <v>0</v>
      </c>
      <c r="Y9" s="10">
        <f>U9-X9</f>
        <v>0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47">
        <f>IF(BG9=0,0,IF(BG9=L9,Y9-1,IF(Y9=1,0,ROUND(U9*M9,0))))</f>
        <v>0</v>
      </c>
      <c r="AO9" s="5"/>
      <c r="AP9" s="6">
        <f>Y9-AN9</f>
        <v>0</v>
      </c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7">
        <f>IF(T9="",0,$O$1-T9)</f>
        <v>0</v>
      </c>
      <c r="BH9" s="5"/>
      <c r="BI9" s="6">
        <f>U9-AP9</f>
        <v>0</v>
      </c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 t="e">
        <f>VLOOKUP(L10,'[3]償却率（定額法）'!$B$6:$C$104,2)</f>
        <v>#N/A</v>
      </c>
      <c r="N10" s="12"/>
      <c r="O10" s="12"/>
      <c r="P10" s="11">
        <f>IF(O10="",N10,O10)</f>
        <v>0</v>
      </c>
      <c r="Q10" s="7">
        <f>YEAR(P10)</f>
        <v>1900</v>
      </c>
      <c r="R10" s="7">
        <f>MONTH(P10)</f>
        <v>1</v>
      </c>
      <c r="S10" s="7">
        <f>DAY(N10)</f>
        <v>0</v>
      </c>
      <c r="T10" s="5" t="str">
        <f>IF(Q10=1900,"",IF(R10&lt;4,Q10-1,Q10))</f>
        <v/>
      </c>
      <c r="U10" s="8"/>
      <c r="V10" s="5"/>
      <c r="W10" s="5"/>
      <c r="X10" s="10">
        <f>IF(BG10=0,0,IF(BG10&gt;L10,U10-1,ROUND((U10*M10)*(BG10-1),0)))</f>
        <v>0</v>
      </c>
      <c r="Y10" s="10">
        <f>U10-X10</f>
        <v>0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47">
        <f>IF(BG10=0,0,IF(BG10=L10,Y10-1,IF(Y10=1,0,ROUND(U10*M10,0))))</f>
        <v>0</v>
      </c>
      <c r="AO10" s="5"/>
      <c r="AP10" s="6">
        <f>Y10-AN10</f>
        <v>0</v>
      </c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7">
        <f>IF(T10="",0,$O$1-T10)</f>
        <v>0</v>
      </c>
      <c r="BH10" s="5"/>
      <c r="BI10" s="6">
        <f>U10-AP10</f>
        <v>0</v>
      </c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 t="e">
        <f>VLOOKUP(L11,'[3]償却率（定額法）'!$B$6:$C$104,2)</f>
        <v>#N/A</v>
      </c>
      <c r="N11" s="12"/>
      <c r="O11" s="12"/>
      <c r="P11" s="11">
        <f>IF(O11="",N11,O11)</f>
        <v>0</v>
      </c>
      <c r="Q11" s="7">
        <f>YEAR(P11)</f>
        <v>1900</v>
      </c>
      <c r="R11" s="7">
        <f>MONTH(P11)</f>
        <v>1</v>
      </c>
      <c r="S11" s="7">
        <f>DAY(N11)</f>
        <v>0</v>
      </c>
      <c r="T11" s="5" t="str">
        <f>IF(Q11=1900,"",IF(R11&lt;4,Q11-1,Q11))</f>
        <v/>
      </c>
      <c r="U11" s="8"/>
      <c r="V11" s="5"/>
      <c r="W11" s="5"/>
      <c r="X11" s="10">
        <f>IF(BG11=0,0,IF(BG11&gt;L11,U11-1,ROUND((U11*M11)*(BG11-1),0)))</f>
        <v>0</v>
      </c>
      <c r="Y11" s="10">
        <f>U11-X11</f>
        <v>0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47">
        <f>IF(BG11=0,0,IF(BG11=L11,Y11-1,IF(Y11=1,0,ROUND(U11*M11,0))))</f>
        <v>0</v>
      </c>
      <c r="AO11" s="5"/>
      <c r="AP11" s="6">
        <f>Y11-AN11</f>
        <v>0</v>
      </c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7">
        <f>IF(T11="",0,$O$1-T11)</f>
        <v>0</v>
      </c>
      <c r="BH11" s="5"/>
      <c r="BI11" s="6">
        <f>U11-AP11</f>
        <v>0</v>
      </c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</row>
    <row r="12" spans="1:75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 t="e">
        <f>VLOOKUP(L12,'[3]償却率（定額法）'!$B$6:$C$104,2)</f>
        <v>#N/A</v>
      </c>
      <c r="N12" s="12"/>
      <c r="O12" s="12"/>
      <c r="P12" s="11">
        <f>IF(O12="",N12,O12)</f>
        <v>0</v>
      </c>
      <c r="Q12" s="7">
        <f>YEAR(P12)</f>
        <v>1900</v>
      </c>
      <c r="R12" s="7">
        <f>MONTH(P12)</f>
        <v>1</v>
      </c>
      <c r="S12" s="7">
        <f>DAY(N12)</f>
        <v>0</v>
      </c>
      <c r="T12" s="5" t="str">
        <f>IF(Q12=1900,"",IF(R12&lt;4,Q12-1,Q12))</f>
        <v/>
      </c>
      <c r="U12" s="8"/>
      <c r="V12" s="5"/>
      <c r="W12" s="5"/>
      <c r="X12" s="10">
        <f>IF(BG12=0,0,IF(BG12&gt;L12,U12-1,ROUND((U12*M12)*(BG12-1),0)))</f>
        <v>0</v>
      </c>
      <c r="Y12" s="10">
        <f>U12-X12</f>
        <v>0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47">
        <f>IF(BG12=0,0,IF(BG12=L12,Y12-1,IF(Y12=1,0,ROUND(U12*M12,0))))</f>
        <v>0</v>
      </c>
      <c r="AO12" s="5"/>
      <c r="AP12" s="6">
        <f>Y12-AN12</f>
        <v>0</v>
      </c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7">
        <f>IF(T12="",0,$O$1-T12)</f>
        <v>0</v>
      </c>
      <c r="BH12" s="5"/>
      <c r="BI12" s="6">
        <f>U12-AP12</f>
        <v>0</v>
      </c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  <row r="13" spans="1:75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 t="e">
        <f>VLOOKUP(L13,'[3]償却率（定額法）'!$B$6:$C$104,2)</f>
        <v>#N/A</v>
      </c>
      <c r="N13" s="12"/>
      <c r="O13" s="12"/>
      <c r="P13" s="11">
        <f>IF(O13="",N13,O13)</f>
        <v>0</v>
      </c>
      <c r="Q13" s="7">
        <f>YEAR(P13)</f>
        <v>1900</v>
      </c>
      <c r="R13" s="7">
        <f>MONTH(P13)</f>
        <v>1</v>
      </c>
      <c r="S13" s="7">
        <f>DAY(N13)</f>
        <v>0</v>
      </c>
      <c r="T13" s="5" t="str">
        <f>IF(Q13=1900,"",IF(R13&lt;4,Q13-1,Q13))</f>
        <v/>
      </c>
      <c r="U13" s="8"/>
      <c r="V13" s="5"/>
      <c r="W13" s="5"/>
      <c r="X13" s="10">
        <f>IF(BG13=0,0,IF(BG13&gt;L13,U13-1,ROUND((U13*M13)*(BG13-1),0)))</f>
        <v>0</v>
      </c>
      <c r="Y13" s="10">
        <f>U13-X13</f>
        <v>0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47">
        <f>IF(BG13=0,0,IF(BG13=L13,Y13-1,IF(Y13=1,0,ROUND(U13*M13,0))))</f>
        <v>0</v>
      </c>
      <c r="AO13" s="5"/>
      <c r="AP13" s="6">
        <f>Y13-AN13</f>
        <v>0</v>
      </c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7">
        <f>IF(T13="",0,$O$1-T13)</f>
        <v>0</v>
      </c>
      <c r="BH13" s="5"/>
      <c r="BI13" s="6">
        <f>U13-AP13</f>
        <v>0</v>
      </c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 t="e">
        <f>VLOOKUP(L14,'[3]償却率（定額法）'!$B$6:$C$104,2)</f>
        <v>#N/A</v>
      </c>
      <c r="N14" s="12"/>
      <c r="O14" s="12"/>
      <c r="P14" s="11">
        <f>IF(O14="",N14,O14)</f>
        <v>0</v>
      </c>
      <c r="Q14" s="7">
        <f>YEAR(P14)</f>
        <v>1900</v>
      </c>
      <c r="R14" s="7">
        <f>MONTH(P14)</f>
        <v>1</v>
      </c>
      <c r="S14" s="7">
        <f>DAY(N14)</f>
        <v>0</v>
      </c>
      <c r="T14" s="5" t="str">
        <f>IF(Q14=1900,"",IF(R14&lt;4,Q14-1,Q14))</f>
        <v/>
      </c>
      <c r="U14" s="8"/>
      <c r="V14" s="5"/>
      <c r="W14" s="5"/>
      <c r="X14" s="10">
        <f>IF(BG14=0,0,IF(BG14&gt;L14,U14-1,ROUND((U14*M14)*(BG14-1),0)))</f>
        <v>0</v>
      </c>
      <c r="Y14" s="10">
        <f>U14-X14</f>
        <v>0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47">
        <f>IF(BG14=0,0,IF(BG14=L14,Y14-1,IF(Y14=1,0,ROUND(U14*M14,0))))</f>
        <v>0</v>
      </c>
      <c r="AO14" s="5"/>
      <c r="AP14" s="6">
        <f>Y14-AN14</f>
        <v>0</v>
      </c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7">
        <f>IF(T14="",0,$O$1-T14)</f>
        <v>0</v>
      </c>
      <c r="BH14" s="5"/>
      <c r="BI14" s="6">
        <f>U14-AP14</f>
        <v>0</v>
      </c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 t="e">
        <f>VLOOKUP(L15,'[3]償却率（定額法）'!$B$6:$C$104,2)</f>
        <v>#N/A</v>
      </c>
      <c r="N15" s="12"/>
      <c r="O15" s="12"/>
      <c r="P15" s="11">
        <f>IF(O15="",N15,O15)</f>
        <v>0</v>
      </c>
      <c r="Q15" s="7">
        <f>YEAR(P15)</f>
        <v>1900</v>
      </c>
      <c r="R15" s="7">
        <f>MONTH(P15)</f>
        <v>1</v>
      </c>
      <c r="S15" s="7">
        <f>DAY(N15)</f>
        <v>0</v>
      </c>
      <c r="T15" s="5" t="str">
        <f>IF(Q15=1900,"",IF(R15&lt;4,Q15-1,Q15))</f>
        <v/>
      </c>
      <c r="U15" s="8"/>
      <c r="V15" s="5"/>
      <c r="W15" s="5"/>
      <c r="X15" s="10">
        <f>IF(BG15=0,0,IF(BG15&gt;L15,U15-1,ROUND((U15*M15)*(BG15-1),0)))</f>
        <v>0</v>
      </c>
      <c r="Y15" s="10">
        <f>U15-X15</f>
        <v>0</v>
      </c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47">
        <f>IF(BG15=0,0,IF(BG15=L15,Y15-1,IF(Y15=1,0,ROUND(U15*M15,0))))</f>
        <v>0</v>
      </c>
      <c r="AO15" s="5"/>
      <c r="AP15" s="6">
        <f>Y15-AN15</f>
        <v>0</v>
      </c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7">
        <f>IF(T15="",0,$O$1-T15)</f>
        <v>0</v>
      </c>
      <c r="BH15" s="5"/>
      <c r="BI15" s="6">
        <f>U15-AP15</f>
        <v>0</v>
      </c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 t="e">
        <f>VLOOKUP(L16,'[3]償却率（定額法）'!$B$6:$C$104,2)</f>
        <v>#N/A</v>
      </c>
      <c r="N16" s="12"/>
      <c r="O16" s="12"/>
      <c r="P16" s="11">
        <f>IF(O16="",N16,O16)</f>
        <v>0</v>
      </c>
      <c r="Q16" s="7">
        <f>YEAR(P16)</f>
        <v>1900</v>
      </c>
      <c r="R16" s="7">
        <f>MONTH(P16)</f>
        <v>1</v>
      </c>
      <c r="S16" s="7">
        <f>DAY(N16)</f>
        <v>0</v>
      </c>
      <c r="T16" s="5" t="str">
        <f>IF(Q16=1900,"",IF(R16&lt;4,Q16-1,Q16))</f>
        <v/>
      </c>
      <c r="U16" s="8"/>
      <c r="V16" s="5"/>
      <c r="W16" s="5"/>
      <c r="X16" s="10">
        <f>IF(BG16=0,0,IF(BG16&gt;L16,U16-1,ROUND((U16*M16)*(BG16-1),0)))</f>
        <v>0</v>
      </c>
      <c r="Y16" s="10">
        <f>U16-X16</f>
        <v>0</v>
      </c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47">
        <f>IF(BG16=0,0,IF(BG16=L16,Y16-1,IF(Y16=1,0,ROUND(U16*M16,0))))</f>
        <v>0</v>
      </c>
      <c r="AO16" s="5"/>
      <c r="AP16" s="6">
        <f>Y16-AN16</f>
        <v>0</v>
      </c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7">
        <f>IF(T16="",0,$O$1-T16)</f>
        <v>0</v>
      </c>
      <c r="BH16" s="5"/>
      <c r="BI16" s="6">
        <f>U16-AP16</f>
        <v>0</v>
      </c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  <row r="17" spans="1:75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 t="e">
        <f>VLOOKUP(L17,'[3]償却率（定額法）'!$B$6:$C$104,2)</f>
        <v>#N/A</v>
      </c>
      <c r="N17" s="12"/>
      <c r="O17" s="12"/>
      <c r="P17" s="11">
        <f>IF(O17="",N17,O17)</f>
        <v>0</v>
      </c>
      <c r="Q17" s="7">
        <f>YEAR(P17)</f>
        <v>1900</v>
      </c>
      <c r="R17" s="7">
        <f>MONTH(P17)</f>
        <v>1</v>
      </c>
      <c r="S17" s="7">
        <f>DAY(N17)</f>
        <v>0</v>
      </c>
      <c r="T17" s="5" t="str">
        <f>IF(Q17=1900,"",IF(R17&lt;4,Q17-1,Q17))</f>
        <v/>
      </c>
      <c r="U17" s="8"/>
      <c r="V17" s="5"/>
      <c r="W17" s="5"/>
      <c r="X17" s="10">
        <f>IF(BG17=0,0,IF(BG17&gt;L17,U17-1,ROUND((U17*M17)*(BG17-1),0)))</f>
        <v>0</v>
      </c>
      <c r="Y17" s="10">
        <f>U17-X17</f>
        <v>0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47">
        <f>IF(BG17=0,0,IF(BG17=L17,Y17-1,IF(Y17=1,0,ROUND(U17*M17,0))))</f>
        <v>0</v>
      </c>
      <c r="AO17" s="5"/>
      <c r="AP17" s="6">
        <f>Y17-AN17</f>
        <v>0</v>
      </c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7">
        <f>IF(T17="",0,$O$1-T17)</f>
        <v>0</v>
      </c>
      <c r="BH17" s="5"/>
      <c r="BI17" s="6">
        <f>U17-AP17</f>
        <v>0</v>
      </c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spans="1:75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 t="e">
        <f>VLOOKUP(L18,'[3]償却率（定額法）'!$B$6:$C$104,2)</f>
        <v>#N/A</v>
      </c>
      <c r="N18" s="12"/>
      <c r="O18" s="12"/>
      <c r="P18" s="11">
        <f>IF(O18="",N18,O18)</f>
        <v>0</v>
      </c>
      <c r="Q18" s="7">
        <f>YEAR(P18)</f>
        <v>1900</v>
      </c>
      <c r="R18" s="7">
        <f>MONTH(P18)</f>
        <v>1</v>
      </c>
      <c r="S18" s="7">
        <f>DAY(N18)</f>
        <v>0</v>
      </c>
      <c r="T18" s="5" t="str">
        <f>IF(Q18=1900,"",IF(R18&lt;4,Q18-1,Q18))</f>
        <v/>
      </c>
      <c r="U18" s="8"/>
      <c r="V18" s="5"/>
      <c r="W18" s="5"/>
      <c r="X18" s="10">
        <f>IF(BG18=0,0,IF(BG18&gt;L18,U18-1,ROUND((U18*M18)*(BG18-1),0)))</f>
        <v>0</v>
      </c>
      <c r="Y18" s="10">
        <f>U18-X18</f>
        <v>0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47">
        <f>IF(BG18=0,0,IF(BG18=L18,Y18-1,IF(Y18=1,0,ROUND(U18*M18,0))))</f>
        <v>0</v>
      </c>
      <c r="AO18" s="5"/>
      <c r="AP18" s="6">
        <f>Y18-AN18</f>
        <v>0</v>
      </c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7">
        <f>IF(T18="",0,$O$1-T18)</f>
        <v>0</v>
      </c>
      <c r="BH18" s="5"/>
      <c r="BI18" s="6">
        <f>U18-AP18</f>
        <v>0</v>
      </c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 t="e">
        <f>VLOOKUP(L19,'[3]償却率（定額法）'!$B$6:$C$104,2)</f>
        <v>#N/A</v>
      </c>
      <c r="N19" s="12"/>
      <c r="O19" s="12"/>
      <c r="P19" s="11">
        <f>IF(O19="",N19,O19)</f>
        <v>0</v>
      </c>
      <c r="Q19" s="7">
        <f>YEAR(P19)</f>
        <v>1900</v>
      </c>
      <c r="R19" s="7">
        <f>MONTH(P19)</f>
        <v>1</v>
      </c>
      <c r="S19" s="7">
        <f>DAY(N19)</f>
        <v>0</v>
      </c>
      <c r="T19" s="5" t="str">
        <f>IF(Q19=1900,"",IF(R19&lt;4,Q19-1,Q19))</f>
        <v/>
      </c>
      <c r="U19" s="8"/>
      <c r="V19" s="5"/>
      <c r="W19" s="5"/>
      <c r="X19" s="10">
        <f>IF(BG19=0,0,IF(BG19&gt;L19,U19-1,ROUND((U19*M19)*(BG19-1),0)))</f>
        <v>0</v>
      </c>
      <c r="Y19" s="10">
        <f>U19-X19</f>
        <v>0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47">
        <f>IF(BG19=0,0,IF(BG19=L19,Y19-1,IF(Y19=1,0,ROUND(U19*M19,0))))</f>
        <v>0</v>
      </c>
      <c r="AO19" s="5"/>
      <c r="AP19" s="6">
        <f>Y19-AN19</f>
        <v>0</v>
      </c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7">
        <f>IF(T19="",0,$O$1-T19)</f>
        <v>0</v>
      </c>
      <c r="BH19" s="5"/>
      <c r="BI19" s="6">
        <f>U19-AP19</f>
        <v>0</v>
      </c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 t="e">
        <f>VLOOKUP(L20,'[3]償却率（定額法）'!$B$6:$C$104,2)</f>
        <v>#N/A</v>
      </c>
      <c r="N20" s="12"/>
      <c r="O20" s="12"/>
      <c r="P20" s="11">
        <f>IF(O20="",N20,O20)</f>
        <v>0</v>
      </c>
      <c r="Q20" s="7">
        <f>YEAR(P20)</f>
        <v>1900</v>
      </c>
      <c r="R20" s="7">
        <f>MONTH(P20)</f>
        <v>1</v>
      </c>
      <c r="S20" s="7">
        <f>DAY(N20)</f>
        <v>0</v>
      </c>
      <c r="T20" s="5" t="str">
        <f>IF(Q20=1900,"",IF(R20&lt;4,Q20-1,Q20))</f>
        <v/>
      </c>
      <c r="U20" s="8"/>
      <c r="V20" s="5"/>
      <c r="W20" s="5"/>
      <c r="X20" s="10">
        <f>IF(BG20=0,0,IF(BG20&gt;L20,U20-1,ROUND((U20*M20)*(BG20-1),0)))</f>
        <v>0</v>
      </c>
      <c r="Y20" s="10">
        <f>U20-X20</f>
        <v>0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47">
        <f>IF(BG20=0,0,IF(BG20=L20,Y20-1,IF(Y20=1,0,ROUND(U20*M20,0))))</f>
        <v>0</v>
      </c>
      <c r="AO20" s="5"/>
      <c r="AP20" s="6">
        <f>Y20-AN20</f>
        <v>0</v>
      </c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7">
        <f>IF(T20="",0,$O$1-T20)</f>
        <v>0</v>
      </c>
      <c r="BH20" s="5"/>
      <c r="BI20" s="6">
        <f>U20-AP20</f>
        <v>0</v>
      </c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1:75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 t="e">
        <f>VLOOKUP(L21,'[3]償却率（定額法）'!$B$6:$C$104,2)</f>
        <v>#N/A</v>
      </c>
      <c r="N21" s="12"/>
      <c r="O21" s="12"/>
      <c r="P21" s="11">
        <f>IF(O21="",N21,O21)</f>
        <v>0</v>
      </c>
      <c r="Q21" s="7">
        <f>YEAR(P21)</f>
        <v>1900</v>
      </c>
      <c r="R21" s="7">
        <f>MONTH(P21)</f>
        <v>1</v>
      </c>
      <c r="S21" s="7">
        <f>DAY(N21)</f>
        <v>0</v>
      </c>
      <c r="T21" s="5" t="str">
        <f>IF(Q21=1900,"",IF(R21&lt;4,Q21-1,Q21))</f>
        <v/>
      </c>
      <c r="U21" s="8"/>
      <c r="V21" s="5"/>
      <c r="W21" s="5"/>
      <c r="X21" s="10">
        <f>IF(BG21=0,0,IF(BG21&gt;L21,U21-1,ROUND((U21*M21)*(BG21-1),0)))</f>
        <v>0</v>
      </c>
      <c r="Y21" s="10">
        <f>U21-X21</f>
        <v>0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47">
        <f>IF(BG21=0,0,IF(BG21=L21,Y21-1,IF(Y21=1,0,ROUND(U21*M21,0))))</f>
        <v>0</v>
      </c>
      <c r="AO21" s="5"/>
      <c r="AP21" s="6">
        <f>Y21-AN21</f>
        <v>0</v>
      </c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7">
        <f>IF(T21="",0,$O$1-T21)</f>
        <v>0</v>
      </c>
      <c r="BH21" s="5"/>
      <c r="BI21" s="6">
        <f>U21-AP21</f>
        <v>0</v>
      </c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 t="e">
        <f>VLOOKUP(L22,'[3]償却率（定額法）'!$B$6:$C$104,2)</f>
        <v>#N/A</v>
      </c>
      <c r="N22" s="12"/>
      <c r="O22" s="12"/>
      <c r="P22" s="11">
        <f>IF(O22="",N22,O22)</f>
        <v>0</v>
      </c>
      <c r="Q22" s="7">
        <f>YEAR(P22)</f>
        <v>1900</v>
      </c>
      <c r="R22" s="7">
        <f>MONTH(P22)</f>
        <v>1</v>
      </c>
      <c r="S22" s="7">
        <f>DAY(N22)</f>
        <v>0</v>
      </c>
      <c r="T22" s="5" t="str">
        <f>IF(Q22=1900,"",IF(R22&lt;4,Q22-1,Q22))</f>
        <v/>
      </c>
      <c r="U22" s="8"/>
      <c r="V22" s="5"/>
      <c r="W22" s="5"/>
      <c r="X22" s="10">
        <f>IF(BG22=0,0,IF(BG22&gt;L22,U22-1,ROUND((U22*M22)*(BG22-1),0)))</f>
        <v>0</v>
      </c>
      <c r="Y22" s="10">
        <f>U22-X22</f>
        <v>0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47">
        <f>IF(BG22=0,0,IF(BG22=L22,Y22-1,IF(Y22=1,0,ROUND(U22*M22,0))))</f>
        <v>0</v>
      </c>
      <c r="AO22" s="5"/>
      <c r="AP22" s="6">
        <f>Y22-AN22</f>
        <v>0</v>
      </c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7">
        <f>IF(T22="",0,$O$1-T22)</f>
        <v>0</v>
      </c>
      <c r="BH22" s="5"/>
      <c r="BI22" s="6">
        <f>U22-AP22</f>
        <v>0</v>
      </c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 t="e">
        <f>VLOOKUP(L23,'[3]償却率（定額法）'!$B$6:$C$104,2)</f>
        <v>#N/A</v>
      </c>
      <c r="N23" s="12"/>
      <c r="O23" s="12"/>
      <c r="P23" s="11">
        <f>IF(O23="",N23,O23)</f>
        <v>0</v>
      </c>
      <c r="Q23" s="7">
        <f>YEAR(P23)</f>
        <v>1900</v>
      </c>
      <c r="R23" s="7">
        <f>MONTH(P23)</f>
        <v>1</v>
      </c>
      <c r="S23" s="7">
        <f>DAY(N23)</f>
        <v>0</v>
      </c>
      <c r="T23" s="5" t="str">
        <f>IF(Q23=1900,"",IF(R23&lt;4,Q23-1,Q23))</f>
        <v/>
      </c>
      <c r="U23" s="8"/>
      <c r="V23" s="5"/>
      <c r="W23" s="5"/>
      <c r="X23" s="10">
        <f>IF(BG23=0,0,IF(BG23&gt;L23,U23-1,ROUND((U23*M23)*(BG23-1),0)))</f>
        <v>0</v>
      </c>
      <c r="Y23" s="10">
        <f>U23-X23</f>
        <v>0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47">
        <f>IF(BG23=0,0,IF(BG23=L23,Y23-1,IF(Y23=1,0,ROUND(U23*M23,0))))</f>
        <v>0</v>
      </c>
      <c r="AO23" s="5"/>
      <c r="AP23" s="6">
        <f>Y23-AN23</f>
        <v>0</v>
      </c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7">
        <f>IF(T23="",0,$O$1-T23)</f>
        <v>0</v>
      </c>
      <c r="BH23" s="5"/>
      <c r="BI23" s="6">
        <f>U23-AP23</f>
        <v>0</v>
      </c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 t="e">
        <f>VLOOKUP(L24,'[3]償却率（定額法）'!$B$6:$C$104,2)</f>
        <v>#N/A</v>
      </c>
      <c r="N24" s="12"/>
      <c r="O24" s="12"/>
      <c r="P24" s="11">
        <f>IF(O24="",N24,O24)</f>
        <v>0</v>
      </c>
      <c r="Q24" s="7">
        <f>YEAR(P24)</f>
        <v>1900</v>
      </c>
      <c r="R24" s="7">
        <f>MONTH(P24)</f>
        <v>1</v>
      </c>
      <c r="S24" s="7">
        <f>DAY(N24)</f>
        <v>0</v>
      </c>
      <c r="T24" s="5" t="str">
        <f>IF(Q24=1900,"",IF(R24&lt;4,Q24-1,Q24))</f>
        <v/>
      </c>
      <c r="U24" s="8"/>
      <c r="V24" s="5"/>
      <c r="W24" s="5"/>
      <c r="X24" s="10">
        <f>IF(BG24=0,0,IF(BG24&gt;L24,U24-1,ROUND((U24*M24)*(BG24-1),0)))</f>
        <v>0</v>
      </c>
      <c r="Y24" s="10">
        <f>U24-X24</f>
        <v>0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47">
        <f>IF(BG24=0,0,IF(BG24=L24,Y24-1,IF(Y24=1,0,ROUND(U24*M24,0))))</f>
        <v>0</v>
      </c>
      <c r="AO24" s="5"/>
      <c r="AP24" s="6">
        <f>Y24-AN24</f>
        <v>0</v>
      </c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7">
        <f>IF(T24="",0,$O$1-T24)</f>
        <v>0</v>
      </c>
      <c r="BH24" s="5"/>
      <c r="BI24" s="6">
        <f>U24-AP24</f>
        <v>0</v>
      </c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1:75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 t="e">
        <f>VLOOKUP(L25,'[3]償却率（定額法）'!$B$6:$C$104,2)</f>
        <v>#N/A</v>
      </c>
      <c r="N25" s="12"/>
      <c r="O25" s="12"/>
      <c r="P25" s="11">
        <f>IF(O25="",N25,O25)</f>
        <v>0</v>
      </c>
      <c r="Q25" s="7">
        <f>YEAR(P25)</f>
        <v>1900</v>
      </c>
      <c r="R25" s="7">
        <f>MONTH(P25)</f>
        <v>1</v>
      </c>
      <c r="S25" s="7">
        <f>DAY(N25)</f>
        <v>0</v>
      </c>
      <c r="T25" s="5" t="str">
        <f>IF(Q25=1900,"",IF(R25&lt;4,Q25-1,Q25))</f>
        <v/>
      </c>
      <c r="U25" s="8"/>
      <c r="V25" s="5"/>
      <c r="W25" s="5"/>
      <c r="X25" s="10">
        <f>IF(BG25=0,0,IF(BG25&gt;L25,U25-1,ROUND((U25*M25)*(BG25-1),0)))</f>
        <v>0</v>
      </c>
      <c r="Y25" s="10">
        <f>U25-X25</f>
        <v>0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47">
        <f>IF(BG25=0,0,IF(BG25=L25,Y25-1,IF(Y25=1,0,ROUND(U25*M25,0))))</f>
        <v>0</v>
      </c>
      <c r="AO25" s="5"/>
      <c r="AP25" s="6">
        <f>Y25-AN25</f>
        <v>0</v>
      </c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7">
        <f>IF(T25="",0,$O$1-T25)</f>
        <v>0</v>
      </c>
      <c r="BH25" s="5"/>
      <c r="BI25" s="6">
        <f>U25-AP25</f>
        <v>0</v>
      </c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spans="1:75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 t="e">
        <f>VLOOKUP(L26,'[3]償却率（定額法）'!$B$6:$C$104,2)</f>
        <v>#N/A</v>
      </c>
      <c r="N26" s="12"/>
      <c r="O26" s="12"/>
      <c r="P26" s="11">
        <f>IF(O26="",N26,O26)</f>
        <v>0</v>
      </c>
      <c r="Q26" s="7">
        <f>YEAR(P26)</f>
        <v>1900</v>
      </c>
      <c r="R26" s="7">
        <f>MONTH(P26)</f>
        <v>1</v>
      </c>
      <c r="S26" s="7">
        <f>DAY(N26)</f>
        <v>0</v>
      </c>
      <c r="T26" s="5" t="str">
        <f>IF(Q26=1900,"",IF(R26&lt;4,Q26-1,Q26))</f>
        <v/>
      </c>
      <c r="U26" s="8"/>
      <c r="V26" s="5"/>
      <c r="W26" s="5"/>
      <c r="X26" s="10">
        <f>IF(BG26=0,0,IF(BG26&gt;L26,U26-1,ROUND((U26*M26)*(BG26-1),0)))</f>
        <v>0</v>
      </c>
      <c r="Y26" s="10">
        <f>U26-X26</f>
        <v>0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47">
        <f>IF(BG26=0,0,IF(BG26=L26,Y26-1,IF(Y26=1,0,ROUND(U26*M26,0))))</f>
        <v>0</v>
      </c>
      <c r="AO26" s="5"/>
      <c r="AP26" s="6">
        <f>Y26-AN26</f>
        <v>0</v>
      </c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7">
        <f>IF(T26="",0,$O$1-T26)</f>
        <v>0</v>
      </c>
      <c r="BH26" s="5"/>
      <c r="BI26" s="6">
        <f>U26-AP26</f>
        <v>0</v>
      </c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 t="e">
        <f>VLOOKUP(L27,'[3]償却率（定額法）'!$B$6:$C$104,2)</f>
        <v>#N/A</v>
      </c>
      <c r="N27" s="12"/>
      <c r="O27" s="12"/>
      <c r="P27" s="11">
        <f>IF(O27="",N27,O27)</f>
        <v>0</v>
      </c>
      <c r="Q27" s="7">
        <f>YEAR(P27)</f>
        <v>1900</v>
      </c>
      <c r="R27" s="7">
        <f>MONTH(P27)</f>
        <v>1</v>
      </c>
      <c r="S27" s="7">
        <f>DAY(N27)</f>
        <v>0</v>
      </c>
      <c r="T27" s="5" t="str">
        <f>IF(Q27=1900,"",IF(R27&lt;4,Q27-1,Q27))</f>
        <v/>
      </c>
      <c r="U27" s="8"/>
      <c r="V27" s="5"/>
      <c r="W27" s="5"/>
      <c r="X27" s="10">
        <f>IF(BG27=0,0,IF(BG27&gt;L27,U27-1,ROUND((U27*M27)*(BG27-1),0)))</f>
        <v>0</v>
      </c>
      <c r="Y27" s="10">
        <f>U27-X27</f>
        <v>0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47">
        <f>IF(BG27=0,0,IF(BG27=L27,Y27-1,IF(Y27=1,0,ROUND(U27*M27,0))))</f>
        <v>0</v>
      </c>
      <c r="AO27" s="5"/>
      <c r="AP27" s="6">
        <f>Y27-AN27</f>
        <v>0</v>
      </c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7">
        <f>IF(T27="",0,$O$1-T27)</f>
        <v>0</v>
      </c>
      <c r="BH27" s="5"/>
      <c r="BI27" s="6">
        <f>U27-AP27</f>
        <v>0</v>
      </c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 t="e">
        <f>VLOOKUP(L28,'[3]償却率（定額法）'!$B$6:$C$104,2)</f>
        <v>#N/A</v>
      </c>
      <c r="N28" s="12"/>
      <c r="O28" s="12"/>
      <c r="P28" s="11">
        <f>IF(O28="",N28,O28)</f>
        <v>0</v>
      </c>
      <c r="Q28" s="7">
        <f>YEAR(P28)</f>
        <v>1900</v>
      </c>
      <c r="R28" s="7">
        <f>MONTH(P28)</f>
        <v>1</v>
      </c>
      <c r="S28" s="7">
        <f>DAY(N28)</f>
        <v>0</v>
      </c>
      <c r="T28" s="5" t="str">
        <f>IF(Q28=1900,"",IF(R28&lt;4,Q28-1,Q28))</f>
        <v/>
      </c>
      <c r="U28" s="8"/>
      <c r="V28" s="5"/>
      <c r="W28" s="5"/>
      <c r="X28" s="10">
        <f>IF(BG28=0,0,IF(BG28&gt;L28,U28-1,ROUND((U28*M28)*(BG28-1),0)))</f>
        <v>0</v>
      </c>
      <c r="Y28" s="10">
        <f>U28-X28</f>
        <v>0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47">
        <f>IF(BG28=0,0,IF(BG28=L28,Y28-1,IF(Y28=1,0,ROUND(U28*M28,0))))</f>
        <v>0</v>
      </c>
      <c r="AO28" s="5"/>
      <c r="AP28" s="6">
        <f>Y28-AN28</f>
        <v>0</v>
      </c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7">
        <f>IF(T28="",0,$O$1-T28)</f>
        <v>0</v>
      </c>
      <c r="BH28" s="5"/>
      <c r="BI28" s="6">
        <f>U28-AP28</f>
        <v>0</v>
      </c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</row>
    <row r="29" spans="1:75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 t="e">
        <f>VLOOKUP(L29,'[3]償却率（定額法）'!$B$6:$C$104,2)</f>
        <v>#N/A</v>
      </c>
      <c r="N29" s="12"/>
      <c r="O29" s="12"/>
      <c r="P29" s="11">
        <f>IF(O29="",N29,O29)</f>
        <v>0</v>
      </c>
      <c r="Q29" s="7">
        <f>YEAR(P29)</f>
        <v>1900</v>
      </c>
      <c r="R29" s="7">
        <f>MONTH(P29)</f>
        <v>1</v>
      </c>
      <c r="S29" s="7">
        <f>DAY(N29)</f>
        <v>0</v>
      </c>
      <c r="T29" s="5" t="str">
        <f>IF(Q29=1900,"",IF(R29&lt;4,Q29-1,Q29))</f>
        <v/>
      </c>
      <c r="U29" s="8"/>
      <c r="V29" s="5"/>
      <c r="W29" s="5"/>
      <c r="X29" s="10">
        <f>IF(BG29=0,0,IF(BG29&gt;L29,U29-1,ROUND((U29*M29)*(BG29-1),0)))</f>
        <v>0</v>
      </c>
      <c r="Y29" s="10">
        <f>U29-X29</f>
        <v>0</v>
      </c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47">
        <f>IF(BG29=0,0,IF(BG29=L29,Y29-1,IF(Y29=1,0,ROUND(U29*M29,0))))</f>
        <v>0</v>
      </c>
      <c r="AO29" s="5"/>
      <c r="AP29" s="6">
        <f>Y29-AN29</f>
        <v>0</v>
      </c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7">
        <f>IF(T29="",0,$O$1-T29)</f>
        <v>0</v>
      </c>
      <c r="BH29" s="5"/>
      <c r="BI29" s="6">
        <f>U29-AP29</f>
        <v>0</v>
      </c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 t="e">
        <f>VLOOKUP(L30,'[3]償却率（定額法）'!$B$6:$C$104,2)</f>
        <v>#N/A</v>
      </c>
      <c r="N30" s="12"/>
      <c r="O30" s="12"/>
      <c r="P30" s="11">
        <f>IF(O30="",N30,O30)</f>
        <v>0</v>
      </c>
      <c r="Q30" s="7">
        <f>YEAR(P30)</f>
        <v>1900</v>
      </c>
      <c r="R30" s="7">
        <f>MONTH(P30)</f>
        <v>1</v>
      </c>
      <c r="S30" s="7">
        <f>DAY(N30)</f>
        <v>0</v>
      </c>
      <c r="T30" s="5" t="str">
        <f>IF(Q30=1900,"",IF(R30&lt;4,Q30-1,Q30))</f>
        <v/>
      </c>
      <c r="U30" s="8"/>
      <c r="V30" s="5"/>
      <c r="W30" s="5"/>
      <c r="X30" s="10">
        <f>IF(BG30=0,0,IF(BG30&gt;L30,U30-1,ROUND((U30*M30)*(BG30-1),0)))</f>
        <v>0</v>
      </c>
      <c r="Y30" s="10">
        <f>U30-X30</f>
        <v>0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47">
        <f>IF(BG30=0,0,IF(BG30=L30,Y30-1,IF(Y30=1,0,ROUND(U30*M30,0))))</f>
        <v>0</v>
      </c>
      <c r="AO30" s="5"/>
      <c r="AP30" s="6">
        <f>Y30-AN30</f>
        <v>0</v>
      </c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7">
        <f>IF(T30="",0,$O$1-T30)</f>
        <v>0</v>
      </c>
      <c r="BH30" s="5"/>
      <c r="BI30" s="6">
        <f>U30-AP30</f>
        <v>0</v>
      </c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 t="e">
        <f>VLOOKUP(L31,'[3]償却率（定額法）'!$B$6:$C$104,2)</f>
        <v>#N/A</v>
      </c>
      <c r="N31" s="12"/>
      <c r="O31" s="12"/>
      <c r="P31" s="11">
        <f>IF(O31="",N31,O31)</f>
        <v>0</v>
      </c>
      <c r="Q31" s="7">
        <f>YEAR(P31)</f>
        <v>1900</v>
      </c>
      <c r="R31" s="7">
        <f>MONTH(P31)</f>
        <v>1</v>
      </c>
      <c r="S31" s="7">
        <f>DAY(N31)</f>
        <v>0</v>
      </c>
      <c r="T31" s="5" t="str">
        <f>IF(Q31=1900,"",IF(R31&lt;4,Q31-1,Q31))</f>
        <v/>
      </c>
      <c r="U31" s="8"/>
      <c r="V31" s="5"/>
      <c r="W31" s="5"/>
      <c r="X31" s="10">
        <f>IF(BG31=0,0,IF(BG31&gt;L31,U31-1,ROUND((U31*M31)*(BG31-1),0)))</f>
        <v>0</v>
      </c>
      <c r="Y31" s="10">
        <f>U31-X31</f>
        <v>0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47">
        <f>IF(BG31=0,0,IF(BG31=L31,Y31-1,IF(Y31=1,0,ROUND(U31*M31,0))))</f>
        <v>0</v>
      </c>
      <c r="AO31" s="5"/>
      <c r="AP31" s="6">
        <f>Y31-AN31</f>
        <v>0</v>
      </c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7">
        <f>IF(T31="",0,$O$1-T31)</f>
        <v>0</v>
      </c>
      <c r="BH31" s="5"/>
      <c r="BI31" s="6">
        <f>U31-AP31</f>
        <v>0</v>
      </c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 t="e">
        <f>VLOOKUP(L32,'[3]償却率（定額法）'!$B$6:$C$104,2)</f>
        <v>#N/A</v>
      </c>
      <c r="N32" s="12"/>
      <c r="O32" s="12"/>
      <c r="P32" s="11">
        <f>IF(O32="",N32,O32)</f>
        <v>0</v>
      </c>
      <c r="Q32" s="7">
        <f>YEAR(P32)</f>
        <v>1900</v>
      </c>
      <c r="R32" s="7">
        <f>MONTH(P32)</f>
        <v>1</v>
      </c>
      <c r="S32" s="7">
        <f>DAY(N32)</f>
        <v>0</v>
      </c>
      <c r="T32" s="5" t="str">
        <f>IF(Q32=1900,"",IF(R32&lt;4,Q32-1,Q32))</f>
        <v/>
      </c>
      <c r="U32" s="8"/>
      <c r="V32" s="5"/>
      <c r="W32" s="5"/>
      <c r="X32" s="10">
        <f>IF(BG32=0,0,IF(BG32&gt;L32,U32-1,ROUND((U32*M32)*(BG32-1),0)))</f>
        <v>0</v>
      </c>
      <c r="Y32" s="10">
        <f>U32-X32</f>
        <v>0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47">
        <f>IF(BG32=0,0,IF(BG32=L32,Y32-1,IF(Y32=1,0,ROUND(U32*M32,0))))</f>
        <v>0</v>
      </c>
      <c r="AO32" s="5"/>
      <c r="AP32" s="6">
        <f>Y32-AN32</f>
        <v>0</v>
      </c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7">
        <f>IF(T32="",0,$O$1-T32)</f>
        <v>0</v>
      </c>
      <c r="BH32" s="5"/>
      <c r="BI32" s="6">
        <f>U32-AP32</f>
        <v>0</v>
      </c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</row>
    <row r="33" spans="1:75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 t="e">
        <f>VLOOKUP(L33,'[3]償却率（定額法）'!$B$6:$C$104,2)</f>
        <v>#N/A</v>
      </c>
      <c r="N33" s="12"/>
      <c r="O33" s="12"/>
      <c r="P33" s="11">
        <f>IF(O33="",N33,O33)</f>
        <v>0</v>
      </c>
      <c r="Q33" s="7">
        <f>YEAR(P33)</f>
        <v>1900</v>
      </c>
      <c r="R33" s="7">
        <f>MONTH(P33)</f>
        <v>1</v>
      </c>
      <c r="S33" s="7">
        <f>DAY(N33)</f>
        <v>0</v>
      </c>
      <c r="T33" s="5" t="str">
        <f>IF(Q33=1900,"",IF(R33&lt;4,Q33-1,Q33))</f>
        <v/>
      </c>
      <c r="U33" s="8"/>
      <c r="V33" s="5"/>
      <c r="W33" s="5"/>
      <c r="X33" s="10">
        <f>IF(BG33=0,0,IF(BG33&gt;L33,U33-1,ROUND((U33*M33)*(BG33-1),0)))</f>
        <v>0</v>
      </c>
      <c r="Y33" s="10">
        <f>U33-X33</f>
        <v>0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47">
        <f>IF(BG33=0,0,IF(BG33=L33,Y33-1,IF(Y33=1,0,ROUND(U33*M33,0))))</f>
        <v>0</v>
      </c>
      <c r="AO33" s="5"/>
      <c r="AP33" s="6">
        <f>Y33-AN33</f>
        <v>0</v>
      </c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7">
        <f>IF(T33="",0,$O$1-T33)</f>
        <v>0</v>
      </c>
      <c r="BH33" s="5"/>
      <c r="BI33" s="6">
        <f>U33-AP33</f>
        <v>0</v>
      </c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</row>
    <row r="34" spans="1:75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 t="e">
        <f>VLOOKUP(L34,'[3]償却率（定額法）'!$B$6:$C$104,2)</f>
        <v>#N/A</v>
      </c>
      <c r="N34" s="12"/>
      <c r="O34" s="12"/>
      <c r="P34" s="11">
        <f>IF(O34="",N34,O34)</f>
        <v>0</v>
      </c>
      <c r="Q34" s="7">
        <f>YEAR(P34)</f>
        <v>1900</v>
      </c>
      <c r="R34" s="7">
        <f>MONTH(P34)</f>
        <v>1</v>
      </c>
      <c r="S34" s="7">
        <f>DAY(N34)</f>
        <v>0</v>
      </c>
      <c r="T34" s="5" t="str">
        <f>IF(Q34=1900,"",IF(R34&lt;4,Q34-1,Q34))</f>
        <v/>
      </c>
      <c r="U34" s="8"/>
      <c r="V34" s="5"/>
      <c r="W34" s="5"/>
      <c r="X34" s="10">
        <f>IF(BG34=0,0,IF(BG34&gt;L34,U34-1,ROUND((U34*M34)*(BG34-1),0)))</f>
        <v>0</v>
      </c>
      <c r="Y34" s="10">
        <f>U34-X34</f>
        <v>0</v>
      </c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47">
        <f>IF(BG34=0,0,IF(BG34=L34,Y34-1,IF(Y34=1,0,ROUND(U34*M34,0))))</f>
        <v>0</v>
      </c>
      <c r="AO34" s="5"/>
      <c r="AP34" s="6">
        <f>Y34-AN34</f>
        <v>0</v>
      </c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7">
        <f>IF(T34="",0,$O$1-T34)</f>
        <v>0</v>
      </c>
      <c r="BH34" s="5"/>
      <c r="BI34" s="6">
        <f>U34-AP34</f>
        <v>0</v>
      </c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 t="e">
        <f>VLOOKUP(L35,'[3]償却率（定額法）'!$B$6:$C$104,2)</f>
        <v>#N/A</v>
      </c>
      <c r="N35" s="12"/>
      <c r="O35" s="12"/>
      <c r="P35" s="11">
        <f>IF(O35="",N35,O35)</f>
        <v>0</v>
      </c>
      <c r="Q35" s="7">
        <f>YEAR(P35)</f>
        <v>1900</v>
      </c>
      <c r="R35" s="7">
        <f>MONTH(P35)</f>
        <v>1</v>
      </c>
      <c r="S35" s="7">
        <f>DAY(N35)</f>
        <v>0</v>
      </c>
      <c r="T35" s="5" t="str">
        <f>IF(Q35=1900,"",IF(R35&lt;4,Q35-1,Q35))</f>
        <v/>
      </c>
      <c r="U35" s="8"/>
      <c r="V35" s="5"/>
      <c r="W35" s="5"/>
      <c r="X35" s="10">
        <f>IF(BG35=0,0,IF(BG35&gt;L35,U35-1,ROUND((U35*M35)*(BG35-1),0)))</f>
        <v>0</v>
      </c>
      <c r="Y35" s="10">
        <f>U35-X35</f>
        <v>0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47">
        <f>IF(BG35=0,0,IF(BG35=L35,Y35-1,IF(Y35=1,0,ROUND(U35*M35,0))))</f>
        <v>0</v>
      </c>
      <c r="AO35" s="5"/>
      <c r="AP35" s="6">
        <f>Y35-AN35</f>
        <v>0</v>
      </c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7">
        <f>IF(T35="",0,$O$1-T35)</f>
        <v>0</v>
      </c>
      <c r="BH35" s="5"/>
      <c r="BI35" s="6">
        <f>U35-AP35</f>
        <v>0</v>
      </c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 t="e">
        <f>VLOOKUP(L36,'[3]償却率（定額法）'!$B$6:$C$104,2)</f>
        <v>#N/A</v>
      </c>
      <c r="N36" s="12"/>
      <c r="O36" s="12"/>
      <c r="P36" s="11">
        <f>IF(O36="",N36,O36)</f>
        <v>0</v>
      </c>
      <c r="Q36" s="7">
        <f>YEAR(P36)</f>
        <v>1900</v>
      </c>
      <c r="R36" s="7">
        <f>MONTH(P36)</f>
        <v>1</v>
      </c>
      <c r="S36" s="7">
        <f>DAY(N36)</f>
        <v>0</v>
      </c>
      <c r="T36" s="5" t="str">
        <f>IF(Q36=1900,"",IF(R36&lt;4,Q36-1,Q36))</f>
        <v/>
      </c>
      <c r="U36" s="8"/>
      <c r="V36" s="5"/>
      <c r="W36" s="5"/>
      <c r="X36" s="10">
        <f>IF(BG36=0,0,IF(BG36&gt;L36,U36-1,ROUND((U36*M36)*(BG36-1),0)))</f>
        <v>0</v>
      </c>
      <c r="Y36" s="10">
        <f>U36-X36</f>
        <v>0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47">
        <f>IF(BG36=0,0,IF(BG36=L36,Y36-1,IF(Y36=1,0,ROUND(U36*M36,0))))</f>
        <v>0</v>
      </c>
      <c r="AO36" s="5"/>
      <c r="AP36" s="6">
        <f>Y36-AN36</f>
        <v>0</v>
      </c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7">
        <f>IF(T36="",0,$O$1-T36)</f>
        <v>0</v>
      </c>
      <c r="BH36" s="5"/>
      <c r="BI36" s="6">
        <f>U36-AP36</f>
        <v>0</v>
      </c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 t="e">
        <f>VLOOKUP(L37,'[3]償却率（定額法）'!$B$6:$C$104,2)</f>
        <v>#N/A</v>
      </c>
      <c r="N37" s="12"/>
      <c r="O37" s="12"/>
      <c r="P37" s="11">
        <f>IF(O37="",N37,O37)</f>
        <v>0</v>
      </c>
      <c r="Q37" s="7">
        <f>YEAR(P37)</f>
        <v>1900</v>
      </c>
      <c r="R37" s="7">
        <f>MONTH(P37)</f>
        <v>1</v>
      </c>
      <c r="S37" s="7">
        <f>DAY(N37)</f>
        <v>0</v>
      </c>
      <c r="T37" s="5" t="str">
        <f>IF(Q37=1900,"",IF(R37&lt;4,Q37-1,Q37))</f>
        <v/>
      </c>
      <c r="U37" s="8"/>
      <c r="V37" s="5"/>
      <c r="W37" s="5"/>
      <c r="X37" s="10">
        <f>IF(BG37=0,0,IF(BG37&gt;L37,U37-1,ROUND((U37*M37)*(BG37-1),0)))</f>
        <v>0</v>
      </c>
      <c r="Y37" s="10">
        <f>U37-X37</f>
        <v>0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47">
        <f>IF(BG37=0,0,IF(BG37=L37,Y37-1,IF(Y37=1,0,ROUND(U37*M37,0))))</f>
        <v>0</v>
      </c>
      <c r="AO37" s="5"/>
      <c r="AP37" s="6">
        <f>Y37-AN37</f>
        <v>0</v>
      </c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7">
        <f>IF(T37="",0,$O$1-T37)</f>
        <v>0</v>
      </c>
      <c r="BH37" s="5"/>
      <c r="BI37" s="6">
        <f>U37-AP37</f>
        <v>0</v>
      </c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 t="e">
        <f>VLOOKUP(L38,'[3]償却率（定額法）'!$B$6:$C$104,2)</f>
        <v>#N/A</v>
      </c>
      <c r="N38" s="12"/>
      <c r="O38" s="12"/>
      <c r="P38" s="11">
        <f>IF(O38="",N38,O38)</f>
        <v>0</v>
      </c>
      <c r="Q38" s="7">
        <f>YEAR(P38)</f>
        <v>1900</v>
      </c>
      <c r="R38" s="7">
        <f>MONTH(P38)</f>
        <v>1</v>
      </c>
      <c r="S38" s="7">
        <f>DAY(N38)</f>
        <v>0</v>
      </c>
      <c r="T38" s="5" t="str">
        <f>IF(Q38=1900,"",IF(R38&lt;4,Q38-1,Q38))</f>
        <v/>
      </c>
      <c r="U38" s="8"/>
      <c r="V38" s="5"/>
      <c r="W38" s="5"/>
      <c r="X38" s="10">
        <f>IF(BG38=0,0,IF(BG38&gt;L38,U38-1,ROUND((U38*M38)*(BG38-1),0)))</f>
        <v>0</v>
      </c>
      <c r="Y38" s="10">
        <f>U38-X38</f>
        <v>0</v>
      </c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47">
        <f>IF(BG38=0,0,IF(BG38=L38,Y38-1,IF(Y38=1,0,ROUND(U38*M38,0))))</f>
        <v>0</v>
      </c>
      <c r="AO38" s="5"/>
      <c r="AP38" s="6">
        <f>Y38-AN38</f>
        <v>0</v>
      </c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7">
        <f>IF(T38="",0,$O$1-T38)</f>
        <v>0</v>
      </c>
      <c r="BH38" s="5"/>
      <c r="BI38" s="6">
        <f>U38-AP38</f>
        <v>0</v>
      </c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</row>
    <row r="39" spans="1:75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 t="e">
        <f>VLOOKUP(L39,'[3]償却率（定額法）'!$B$6:$C$104,2)</f>
        <v>#N/A</v>
      </c>
      <c r="N39" s="12"/>
      <c r="O39" s="12"/>
      <c r="P39" s="11">
        <f>IF(O39="",N39,O39)</f>
        <v>0</v>
      </c>
      <c r="Q39" s="7">
        <f>YEAR(P39)</f>
        <v>1900</v>
      </c>
      <c r="R39" s="7">
        <f>MONTH(P39)</f>
        <v>1</v>
      </c>
      <c r="S39" s="7">
        <f>DAY(N39)</f>
        <v>0</v>
      </c>
      <c r="T39" s="5" t="str">
        <f>IF(Q39=1900,"",IF(R39&lt;4,Q39-1,Q39))</f>
        <v/>
      </c>
      <c r="U39" s="8"/>
      <c r="V39" s="5"/>
      <c r="W39" s="5"/>
      <c r="X39" s="10">
        <f>IF(BG39=0,0,IF(BG39&gt;L39,U39-1,ROUND((U39*M39)*(BG39-1),0)))</f>
        <v>0</v>
      </c>
      <c r="Y39" s="10">
        <f>U39-X39</f>
        <v>0</v>
      </c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47">
        <f>IF(BG39=0,0,IF(BG39=L39,Y39-1,IF(Y39=1,0,ROUND(U39*M39,0))))</f>
        <v>0</v>
      </c>
      <c r="AO39" s="5"/>
      <c r="AP39" s="6">
        <f>Y39-AN39</f>
        <v>0</v>
      </c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7">
        <f>IF(T39="",0,$O$1-T39)</f>
        <v>0</v>
      </c>
      <c r="BH39" s="5"/>
      <c r="BI39" s="6">
        <f>U39-AP39</f>
        <v>0</v>
      </c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 t="e">
        <f>VLOOKUP(L40,'[3]償却率（定額法）'!$B$6:$C$104,2)</f>
        <v>#N/A</v>
      </c>
      <c r="N40" s="12"/>
      <c r="O40" s="12"/>
      <c r="P40" s="11">
        <f>IF(O40="",N40,O40)</f>
        <v>0</v>
      </c>
      <c r="Q40" s="7">
        <f>YEAR(P40)</f>
        <v>1900</v>
      </c>
      <c r="R40" s="7">
        <f>MONTH(P40)</f>
        <v>1</v>
      </c>
      <c r="S40" s="7">
        <f>DAY(N40)</f>
        <v>0</v>
      </c>
      <c r="T40" s="5" t="str">
        <f>IF(Q40=1900,"",IF(R40&lt;4,Q40-1,Q40))</f>
        <v/>
      </c>
      <c r="U40" s="8"/>
      <c r="V40" s="5"/>
      <c r="W40" s="5"/>
      <c r="X40" s="10">
        <f>IF(BG40=0,0,IF(BG40&gt;L40,U40-1,ROUND((U40*M40)*(BG40-1),0)))</f>
        <v>0</v>
      </c>
      <c r="Y40" s="10">
        <f>U40-X40</f>
        <v>0</v>
      </c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47">
        <f>IF(BG40=0,0,IF(BG40=L40,Y40-1,IF(Y40=1,0,ROUND(U40*M40,0))))</f>
        <v>0</v>
      </c>
      <c r="AO40" s="5"/>
      <c r="AP40" s="6">
        <f>Y40-AN40</f>
        <v>0</v>
      </c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7">
        <f>IF(T40="",0,$O$1-T40)</f>
        <v>0</v>
      </c>
      <c r="BH40" s="5"/>
      <c r="BI40" s="6">
        <f>U40-AP40</f>
        <v>0</v>
      </c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</row>
    <row r="41" spans="1:75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 t="e">
        <f>VLOOKUP(L41,'[3]償却率（定額法）'!$B$6:$C$104,2)</f>
        <v>#N/A</v>
      </c>
      <c r="N41" s="12"/>
      <c r="O41" s="12"/>
      <c r="P41" s="11">
        <f>IF(O41="",N41,O41)</f>
        <v>0</v>
      </c>
      <c r="Q41" s="7">
        <f>YEAR(P41)</f>
        <v>1900</v>
      </c>
      <c r="R41" s="7">
        <f>MONTH(P41)</f>
        <v>1</v>
      </c>
      <c r="S41" s="7">
        <f>DAY(N41)</f>
        <v>0</v>
      </c>
      <c r="T41" s="5" t="str">
        <f>IF(Q41=1900,"",IF(R41&lt;4,Q41-1,Q41))</f>
        <v/>
      </c>
      <c r="U41" s="8"/>
      <c r="V41" s="5"/>
      <c r="W41" s="5"/>
      <c r="X41" s="10">
        <f>IF(BG41=0,0,IF(BG41&gt;L41,U41-1,ROUND((U41*M41)*(BG41-1),0)))</f>
        <v>0</v>
      </c>
      <c r="Y41" s="10">
        <f>U41-X41</f>
        <v>0</v>
      </c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47">
        <f>IF(BG41=0,0,IF(BG41=L41,Y41-1,IF(Y41=1,0,ROUND(U41*M41,0))))</f>
        <v>0</v>
      </c>
      <c r="AO41" s="5"/>
      <c r="AP41" s="6">
        <f>Y41-AN41</f>
        <v>0</v>
      </c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7">
        <f>IF(T41="",0,$O$1-T41)</f>
        <v>0</v>
      </c>
      <c r="BH41" s="5"/>
      <c r="BI41" s="6">
        <f>U41-AP41</f>
        <v>0</v>
      </c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 t="e">
        <f>VLOOKUP(L42,'[3]償却率（定額法）'!$B$6:$C$104,2)</f>
        <v>#N/A</v>
      </c>
      <c r="N42" s="12"/>
      <c r="O42" s="12"/>
      <c r="P42" s="11">
        <f>IF(O42="",N42,O42)</f>
        <v>0</v>
      </c>
      <c r="Q42" s="7">
        <f>YEAR(P42)</f>
        <v>1900</v>
      </c>
      <c r="R42" s="7">
        <f>MONTH(P42)</f>
        <v>1</v>
      </c>
      <c r="S42" s="7">
        <f>DAY(N42)</f>
        <v>0</v>
      </c>
      <c r="T42" s="5" t="str">
        <f>IF(Q42=1900,"",IF(R42&lt;4,Q42-1,Q42))</f>
        <v/>
      </c>
      <c r="U42" s="8"/>
      <c r="V42" s="5"/>
      <c r="W42" s="5"/>
      <c r="X42" s="10">
        <f>IF(BG42=0,0,IF(BG42&gt;L42,U42-1,ROUND((U42*M42)*(BG42-1),0)))</f>
        <v>0</v>
      </c>
      <c r="Y42" s="10">
        <f>U42-X42</f>
        <v>0</v>
      </c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47">
        <f>IF(BG42=0,0,IF(BG42=L42,Y42-1,IF(Y42=1,0,ROUND(U42*M42,0))))</f>
        <v>0</v>
      </c>
      <c r="AO42" s="5"/>
      <c r="AP42" s="6">
        <f>Y42-AN42</f>
        <v>0</v>
      </c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7">
        <f>IF(T42="",0,$O$1-T42)</f>
        <v>0</v>
      </c>
      <c r="BH42" s="5"/>
      <c r="BI42" s="6">
        <f>U42-AP42</f>
        <v>0</v>
      </c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 t="e">
        <f>VLOOKUP(L43,'[3]償却率（定額法）'!$B$6:$C$104,2)</f>
        <v>#N/A</v>
      </c>
      <c r="N43" s="12"/>
      <c r="O43" s="12"/>
      <c r="P43" s="11">
        <f>IF(O43="",N43,O43)</f>
        <v>0</v>
      </c>
      <c r="Q43" s="7">
        <f>YEAR(P43)</f>
        <v>1900</v>
      </c>
      <c r="R43" s="7">
        <f>MONTH(P43)</f>
        <v>1</v>
      </c>
      <c r="S43" s="7">
        <f>DAY(N43)</f>
        <v>0</v>
      </c>
      <c r="T43" s="5" t="str">
        <f>IF(Q43=1900,"",IF(R43&lt;4,Q43-1,Q43))</f>
        <v/>
      </c>
      <c r="U43" s="8"/>
      <c r="V43" s="5"/>
      <c r="W43" s="5"/>
      <c r="X43" s="10">
        <f>IF(BG43=0,0,IF(BG43&gt;L43,U43-1,ROUND((U43*M43)*(BG43-1),0)))</f>
        <v>0</v>
      </c>
      <c r="Y43" s="10">
        <f>U43-X43</f>
        <v>0</v>
      </c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47">
        <f>IF(BG43=0,0,IF(BG43=L43,Y43-1,IF(Y43=1,0,ROUND(U43*M43,0))))</f>
        <v>0</v>
      </c>
      <c r="AO43" s="5"/>
      <c r="AP43" s="6">
        <f>Y43-AN43</f>
        <v>0</v>
      </c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7">
        <f>IF(T43="",0,$O$1-T43)</f>
        <v>0</v>
      </c>
      <c r="BH43" s="5"/>
      <c r="BI43" s="6">
        <f>U43-AP43</f>
        <v>0</v>
      </c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</row>
    <row r="44" spans="1:75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 t="e">
        <f>VLOOKUP(L44,'[3]償却率（定額法）'!$B$6:$C$104,2)</f>
        <v>#N/A</v>
      </c>
      <c r="N44" s="12"/>
      <c r="O44" s="12"/>
      <c r="P44" s="11">
        <f>IF(O44="",N44,O44)</f>
        <v>0</v>
      </c>
      <c r="Q44" s="7">
        <f>YEAR(P44)</f>
        <v>1900</v>
      </c>
      <c r="R44" s="7">
        <f>MONTH(P44)</f>
        <v>1</v>
      </c>
      <c r="S44" s="7">
        <f>DAY(N44)</f>
        <v>0</v>
      </c>
      <c r="T44" s="5" t="str">
        <f>IF(Q44=1900,"",IF(R44&lt;4,Q44-1,Q44))</f>
        <v/>
      </c>
      <c r="U44" s="8"/>
      <c r="V44" s="5"/>
      <c r="W44" s="5"/>
      <c r="X44" s="10">
        <f>IF(BG44=0,0,IF(BG44&gt;L44,U44-1,ROUND((U44*M44)*(BG44-1),0)))</f>
        <v>0</v>
      </c>
      <c r="Y44" s="10">
        <f>U44-X44</f>
        <v>0</v>
      </c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47">
        <f>IF(BG44=0,0,IF(BG44=L44,Y44-1,IF(Y44=1,0,ROUND(U44*M44,0))))</f>
        <v>0</v>
      </c>
      <c r="AO44" s="5"/>
      <c r="AP44" s="6">
        <f>Y44-AN44</f>
        <v>0</v>
      </c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7">
        <f>IF(T44="",0,$O$1-T44)</f>
        <v>0</v>
      </c>
      <c r="BH44" s="5"/>
      <c r="BI44" s="6">
        <f>U44-AP44</f>
        <v>0</v>
      </c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</row>
    <row r="45" spans="1:75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 t="e">
        <f>VLOOKUP(L45,'[3]償却率（定額法）'!$B$6:$C$104,2)</f>
        <v>#N/A</v>
      </c>
      <c r="N45" s="12"/>
      <c r="O45" s="12"/>
      <c r="P45" s="11">
        <f>IF(O45="",N45,O45)</f>
        <v>0</v>
      </c>
      <c r="Q45" s="7">
        <f>YEAR(P45)</f>
        <v>1900</v>
      </c>
      <c r="R45" s="7">
        <f>MONTH(P45)</f>
        <v>1</v>
      </c>
      <c r="S45" s="7">
        <f>DAY(N45)</f>
        <v>0</v>
      </c>
      <c r="T45" s="5" t="str">
        <f>IF(Q45=1900,"",IF(R45&lt;4,Q45-1,Q45))</f>
        <v/>
      </c>
      <c r="U45" s="8"/>
      <c r="V45" s="5"/>
      <c r="W45" s="5"/>
      <c r="X45" s="10">
        <f>IF(BG45=0,0,IF(BG45&gt;L45,U45-1,ROUND((U45*M45)*(BG45-1),0)))</f>
        <v>0</v>
      </c>
      <c r="Y45" s="10">
        <f>U45-X45</f>
        <v>0</v>
      </c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47">
        <f>IF(BG45=0,0,IF(BG45=L45,Y45-1,IF(Y45=1,0,ROUND(U45*M45,0))))</f>
        <v>0</v>
      </c>
      <c r="AO45" s="5"/>
      <c r="AP45" s="6">
        <f>Y45-AN45</f>
        <v>0</v>
      </c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7">
        <f>IF(T45="",0,$O$1-T45)</f>
        <v>0</v>
      </c>
      <c r="BH45" s="5"/>
      <c r="BI45" s="6">
        <f>U45-AP45</f>
        <v>0</v>
      </c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</row>
    <row r="46" spans="1:75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 t="e">
        <f>VLOOKUP(L46,'[3]償却率（定額法）'!$B$6:$C$104,2)</f>
        <v>#N/A</v>
      </c>
      <c r="N46" s="12"/>
      <c r="O46" s="12"/>
      <c r="P46" s="11">
        <f>IF(O46="",N46,O46)</f>
        <v>0</v>
      </c>
      <c r="Q46" s="7">
        <f>YEAR(P46)</f>
        <v>1900</v>
      </c>
      <c r="R46" s="7">
        <f>MONTH(P46)</f>
        <v>1</v>
      </c>
      <c r="S46" s="7">
        <f>DAY(N46)</f>
        <v>0</v>
      </c>
      <c r="T46" s="5" t="str">
        <f>IF(Q46=1900,"",IF(R46&lt;4,Q46-1,Q46))</f>
        <v/>
      </c>
      <c r="U46" s="8"/>
      <c r="V46" s="5"/>
      <c r="W46" s="5"/>
      <c r="X46" s="10">
        <f>IF(BG46=0,0,IF(BG46&gt;L46,U46-1,ROUND((U46*M46)*(BG46-1),0)))</f>
        <v>0</v>
      </c>
      <c r="Y46" s="10">
        <f>U46-X46</f>
        <v>0</v>
      </c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47">
        <f>IF(BG46=0,0,IF(BG46=L46,Y46-1,IF(Y46=1,0,ROUND(U46*M46,0))))</f>
        <v>0</v>
      </c>
      <c r="AO46" s="5"/>
      <c r="AP46" s="6">
        <f>Y46-AN46</f>
        <v>0</v>
      </c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7">
        <f>IF(T46="",0,$O$1-T46)</f>
        <v>0</v>
      </c>
      <c r="BH46" s="5"/>
      <c r="BI46" s="6">
        <f>U46-AP46</f>
        <v>0</v>
      </c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</row>
    <row r="47" spans="1:75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 t="e">
        <f>VLOOKUP(L47,'[3]償却率（定額法）'!$B$6:$C$104,2)</f>
        <v>#N/A</v>
      </c>
      <c r="N47" s="12"/>
      <c r="O47" s="12"/>
      <c r="P47" s="11">
        <f>IF(O47="",N47,O47)</f>
        <v>0</v>
      </c>
      <c r="Q47" s="7">
        <f>YEAR(P47)</f>
        <v>1900</v>
      </c>
      <c r="R47" s="7">
        <f>MONTH(P47)</f>
        <v>1</v>
      </c>
      <c r="S47" s="7">
        <f>DAY(N47)</f>
        <v>0</v>
      </c>
      <c r="T47" s="5" t="str">
        <f>IF(Q47=1900,"",IF(R47&lt;4,Q47-1,Q47))</f>
        <v/>
      </c>
      <c r="U47" s="8"/>
      <c r="V47" s="5"/>
      <c r="W47" s="5"/>
      <c r="X47" s="10">
        <f>IF(BG47=0,0,IF(BG47&gt;L47,U47-1,ROUND((U47*M47)*(BG47-1),0)))</f>
        <v>0</v>
      </c>
      <c r="Y47" s="10">
        <f>U47-X47</f>
        <v>0</v>
      </c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47">
        <f>IF(BG47=0,0,IF(BG47=L47,Y47-1,IF(Y47=1,0,ROUND(U47*M47,0))))</f>
        <v>0</v>
      </c>
      <c r="AO47" s="5"/>
      <c r="AP47" s="6">
        <f>Y47-AN47</f>
        <v>0</v>
      </c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7">
        <f>IF(T47="",0,$O$1-T47)</f>
        <v>0</v>
      </c>
      <c r="BH47" s="5"/>
      <c r="BI47" s="6">
        <f>U47-AP47</f>
        <v>0</v>
      </c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</row>
    <row r="48" spans="1:75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 t="e">
        <f>VLOOKUP(L48,'[3]償却率（定額法）'!$B$6:$C$104,2)</f>
        <v>#N/A</v>
      </c>
      <c r="N48" s="12"/>
      <c r="O48" s="12"/>
      <c r="P48" s="11">
        <f>IF(O48="",N48,O48)</f>
        <v>0</v>
      </c>
      <c r="Q48" s="7">
        <f>YEAR(P48)</f>
        <v>1900</v>
      </c>
      <c r="R48" s="7">
        <f>MONTH(P48)</f>
        <v>1</v>
      </c>
      <c r="S48" s="7">
        <f>DAY(N48)</f>
        <v>0</v>
      </c>
      <c r="T48" s="5" t="str">
        <f>IF(Q48=1900,"",IF(R48&lt;4,Q48-1,Q48))</f>
        <v/>
      </c>
      <c r="U48" s="8"/>
      <c r="V48" s="5"/>
      <c r="W48" s="5"/>
      <c r="X48" s="10">
        <f>IF(BG48=0,0,IF(BG48&gt;L48,U48-1,ROUND((U48*M48)*(BG48-1),0)))</f>
        <v>0</v>
      </c>
      <c r="Y48" s="10">
        <f>U48-X48</f>
        <v>0</v>
      </c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47">
        <f>IF(BG48=0,0,IF(BG48=L48,Y48-1,IF(Y48=1,0,ROUND(U48*M48,0))))</f>
        <v>0</v>
      </c>
      <c r="AO48" s="5"/>
      <c r="AP48" s="6">
        <f>Y48-AN48</f>
        <v>0</v>
      </c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7">
        <f>IF(T48="",0,$O$1-T48)</f>
        <v>0</v>
      </c>
      <c r="BH48" s="5"/>
      <c r="BI48" s="6">
        <f>U48-AP48</f>
        <v>0</v>
      </c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</row>
    <row r="49" spans="1:75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 t="e">
        <f>VLOOKUP(L49,'[3]償却率（定額法）'!$B$6:$C$104,2)</f>
        <v>#N/A</v>
      </c>
      <c r="N49" s="12"/>
      <c r="O49" s="12"/>
      <c r="P49" s="11">
        <f>IF(O49="",N49,O49)</f>
        <v>0</v>
      </c>
      <c r="Q49" s="7">
        <f>YEAR(P49)</f>
        <v>1900</v>
      </c>
      <c r="R49" s="7">
        <f>MONTH(P49)</f>
        <v>1</v>
      </c>
      <c r="S49" s="7">
        <f>DAY(N49)</f>
        <v>0</v>
      </c>
      <c r="T49" s="5" t="str">
        <f>IF(Q49=1900,"",IF(R49&lt;4,Q49-1,Q49))</f>
        <v/>
      </c>
      <c r="U49" s="8"/>
      <c r="V49" s="5"/>
      <c r="W49" s="5"/>
      <c r="X49" s="10">
        <f>IF(BG49=0,0,IF(BG49&gt;L49,U49-1,ROUND((U49*M49)*(BG49-1),0)))</f>
        <v>0</v>
      </c>
      <c r="Y49" s="10">
        <f>U49-X49</f>
        <v>0</v>
      </c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47">
        <f>IF(BG49=0,0,IF(BG49=L49,Y49-1,IF(Y49=1,0,ROUND(U49*M49,0))))</f>
        <v>0</v>
      </c>
      <c r="AO49" s="5"/>
      <c r="AP49" s="6">
        <f>Y49-AN49</f>
        <v>0</v>
      </c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7">
        <f>IF(T49="",0,$O$1-T49)</f>
        <v>0</v>
      </c>
      <c r="BH49" s="5"/>
      <c r="BI49" s="6">
        <f>U49-AP49</f>
        <v>0</v>
      </c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</row>
    <row r="50" spans="1:75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 t="e">
        <f>VLOOKUP(L50,'[3]償却率（定額法）'!$B$6:$C$104,2)</f>
        <v>#N/A</v>
      </c>
      <c r="N50" s="12"/>
      <c r="O50" s="12"/>
      <c r="P50" s="11">
        <f>IF(O50="",N50,O50)</f>
        <v>0</v>
      </c>
      <c r="Q50" s="7">
        <f>YEAR(P50)</f>
        <v>1900</v>
      </c>
      <c r="R50" s="7">
        <f>MONTH(P50)</f>
        <v>1</v>
      </c>
      <c r="S50" s="7">
        <f>DAY(N50)</f>
        <v>0</v>
      </c>
      <c r="T50" s="5" t="str">
        <f>IF(Q50=1900,"",IF(R50&lt;4,Q50-1,Q50))</f>
        <v/>
      </c>
      <c r="U50" s="8"/>
      <c r="V50" s="5"/>
      <c r="W50" s="5"/>
      <c r="X50" s="10">
        <f>IF(BG50=0,0,IF(BG50&gt;L50,U50-1,ROUND((U50*M50)*(BG50-1),0)))</f>
        <v>0</v>
      </c>
      <c r="Y50" s="10">
        <f>U50-X50</f>
        <v>0</v>
      </c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47">
        <f>IF(BG50=0,0,IF(BG50=L50,Y50-1,IF(Y50=1,0,ROUND(U50*M50,0))))</f>
        <v>0</v>
      </c>
      <c r="AO50" s="5"/>
      <c r="AP50" s="6">
        <f>Y50-AN50</f>
        <v>0</v>
      </c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7">
        <f>IF(T50="",0,$O$1-T50)</f>
        <v>0</v>
      </c>
      <c r="BH50" s="5"/>
      <c r="BI50" s="6">
        <f>U50-AP50</f>
        <v>0</v>
      </c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</row>
    <row r="51" spans="1:75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 t="e">
        <f>VLOOKUP(L51,'[3]償却率（定額法）'!$B$6:$C$104,2)</f>
        <v>#N/A</v>
      </c>
      <c r="N51" s="12"/>
      <c r="O51" s="12"/>
      <c r="P51" s="11">
        <f>IF(O51="",N51,O51)</f>
        <v>0</v>
      </c>
      <c r="Q51" s="7">
        <f>YEAR(P51)</f>
        <v>1900</v>
      </c>
      <c r="R51" s="7">
        <f>MONTH(P51)</f>
        <v>1</v>
      </c>
      <c r="S51" s="7">
        <f>DAY(N51)</f>
        <v>0</v>
      </c>
      <c r="T51" s="5" t="str">
        <f>IF(Q51=1900,"",IF(R51&lt;4,Q51-1,Q51))</f>
        <v/>
      </c>
      <c r="U51" s="8"/>
      <c r="V51" s="5"/>
      <c r="W51" s="5"/>
      <c r="X51" s="10">
        <f>IF(BG51=0,0,IF(BG51&gt;L51,U51-1,ROUND((U51*M51)*(BG51-1),0)))</f>
        <v>0</v>
      </c>
      <c r="Y51" s="10">
        <f>U51-X51</f>
        <v>0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47">
        <f>IF(BG51=0,0,IF(BG51=L51,Y51-1,IF(Y51=1,0,ROUND(U51*M51,0))))</f>
        <v>0</v>
      </c>
      <c r="AO51" s="5"/>
      <c r="AP51" s="6">
        <f>Y51-AN51</f>
        <v>0</v>
      </c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7">
        <f>IF(T51="",0,$O$1-T51)</f>
        <v>0</v>
      </c>
      <c r="BH51" s="5"/>
      <c r="BI51" s="6">
        <f>U51-AP51</f>
        <v>0</v>
      </c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</row>
    <row r="52" spans="1:75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 t="e">
        <f>VLOOKUP(L52,'[3]償却率（定額法）'!$B$6:$C$104,2)</f>
        <v>#N/A</v>
      </c>
      <c r="N52" s="12"/>
      <c r="O52" s="12"/>
      <c r="P52" s="11">
        <f>IF(O52="",N52,O52)</f>
        <v>0</v>
      </c>
      <c r="Q52" s="7">
        <f>YEAR(P52)</f>
        <v>1900</v>
      </c>
      <c r="R52" s="7">
        <f>MONTH(P52)</f>
        <v>1</v>
      </c>
      <c r="S52" s="7">
        <f>DAY(N52)</f>
        <v>0</v>
      </c>
      <c r="T52" s="5" t="str">
        <f>IF(Q52=1900,"",IF(R52&lt;4,Q52-1,Q52))</f>
        <v/>
      </c>
      <c r="U52" s="8"/>
      <c r="V52" s="5"/>
      <c r="W52" s="5"/>
      <c r="X52" s="10">
        <f>IF(BG52=0,0,IF(BG52&gt;L52,U52-1,ROUND((U52*M52)*(BG52-1),0)))</f>
        <v>0</v>
      </c>
      <c r="Y52" s="10">
        <f>U52-X52</f>
        <v>0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47">
        <f>IF(BG52=0,0,IF(BG52=L52,Y52-1,IF(Y52=1,0,ROUND(U52*M52,0))))</f>
        <v>0</v>
      </c>
      <c r="AO52" s="5"/>
      <c r="AP52" s="6">
        <f>Y52-AN52</f>
        <v>0</v>
      </c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7">
        <f>IF(T52="",0,$O$1-T52)</f>
        <v>0</v>
      </c>
      <c r="BH52" s="5"/>
      <c r="BI52" s="6">
        <f>U52-AP52</f>
        <v>0</v>
      </c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</row>
    <row r="53" spans="1:75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 t="e">
        <f>VLOOKUP(L53,'[3]償却率（定額法）'!$B$6:$C$104,2)</f>
        <v>#N/A</v>
      </c>
      <c r="N53" s="12"/>
      <c r="O53" s="12"/>
      <c r="P53" s="11">
        <f>IF(O53="",N53,O53)</f>
        <v>0</v>
      </c>
      <c r="Q53" s="7">
        <f>YEAR(P53)</f>
        <v>1900</v>
      </c>
      <c r="R53" s="7">
        <f>MONTH(P53)</f>
        <v>1</v>
      </c>
      <c r="S53" s="7">
        <f>DAY(N53)</f>
        <v>0</v>
      </c>
      <c r="T53" s="5" t="str">
        <f>IF(Q53=1900,"",IF(R53&lt;4,Q53-1,Q53))</f>
        <v/>
      </c>
      <c r="U53" s="8"/>
      <c r="V53" s="5"/>
      <c r="W53" s="5"/>
      <c r="X53" s="10">
        <f>IF(BG53=0,0,IF(BG53&gt;L53,U53-1,ROUND((U53*M53)*(BG53-1),0)))</f>
        <v>0</v>
      </c>
      <c r="Y53" s="10">
        <f>U53-X53</f>
        <v>0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47">
        <f>IF(BG53=0,0,IF(BG53=L53,Y53-1,IF(Y53=1,0,ROUND(U53*M53,0))))</f>
        <v>0</v>
      </c>
      <c r="AO53" s="5"/>
      <c r="AP53" s="6">
        <f>Y53-AN53</f>
        <v>0</v>
      </c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7">
        <f>IF(T53="",0,$O$1-T53)</f>
        <v>0</v>
      </c>
      <c r="BH53" s="5"/>
      <c r="BI53" s="6">
        <f>U53-AP53</f>
        <v>0</v>
      </c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</row>
    <row r="54" spans="1:75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 t="e">
        <f>VLOOKUP(L54,'[3]償却率（定額法）'!$B$6:$C$104,2)</f>
        <v>#N/A</v>
      </c>
      <c r="N54" s="12"/>
      <c r="O54" s="12"/>
      <c r="P54" s="11">
        <f>IF(O54="",N54,O54)</f>
        <v>0</v>
      </c>
      <c r="Q54" s="7">
        <f>YEAR(P54)</f>
        <v>1900</v>
      </c>
      <c r="R54" s="7">
        <f>MONTH(P54)</f>
        <v>1</v>
      </c>
      <c r="S54" s="7">
        <f>DAY(N54)</f>
        <v>0</v>
      </c>
      <c r="T54" s="5" t="str">
        <f>IF(Q54=1900,"",IF(R54&lt;4,Q54-1,Q54))</f>
        <v/>
      </c>
      <c r="U54" s="8"/>
      <c r="V54" s="5"/>
      <c r="W54" s="5"/>
      <c r="X54" s="10">
        <f>IF(BG54=0,0,IF(BG54&gt;L54,U54-1,ROUND((U54*M54)*(BG54-1),0)))</f>
        <v>0</v>
      </c>
      <c r="Y54" s="10">
        <f>U54-X54</f>
        <v>0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7">
        <f>IF(BG54=0,0,IF(BG54=L54,Y54-1,IF(Y54=1,0,ROUND(U54*M54,0))))</f>
        <v>0</v>
      </c>
      <c r="AO54" s="5"/>
      <c r="AP54" s="6">
        <f>Y54-AN54</f>
        <v>0</v>
      </c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7">
        <f>IF(T54="",0,$O$1-T54)</f>
        <v>0</v>
      </c>
      <c r="BH54" s="5"/>
      <c r="BI54" s="6">
        <f>U54-AP54</f>
        <v>0</v>
      </c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</row>
    <row r="55" spans="1:75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 t="e">
        <f>VLOOKUP(L55,'[3]償却率（定額法）'!$B$6:$C$104,2)</f>
        <v>#N/A</v>
      </c>
      <c r="N55" s="12"/>
      <c r="O55" s="12"/>
      <c r="P55" s="11">
        <f>IF(O55="",N55,O55)</f>
        <v>0</v>
      </c>
      <c r="Q55" s="7">
        <f>YEAR(P55)</f>
        <v>1900</v>
      </c>
      <c r="R55" s="7">
        <f>MONTH(P55)</f>
        <v>1</v>
      </c>
      <c r="S55" s="7">
        <f>DAY(N55)</f>
        <v>0</v>
      </c>
      <c r="T55" s="5" t="str">
        <f>IF(Q55=1900,"",IF(R55&lt;4,Q55-1,Q55))</f>
        <v/>
      </c>
      <c r="U55" s="8"/>
      <c r="V55" s="5"/>
      <c r="W55" s="5"/>
      <c r="X55" s="10">
        <f>IF(BG55=0,0,IF(BG55&gt;L55,U55-1,ROUND((U55*M55)*(BG55-1),0)))</f>
        <v>0</v>
      </c>
      <c r="Y55" s="10">
        <f>U55-X55</f>
        <v>0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47">
        <f>IF(BG55=0,0,IF(BG55=L55,Y55-1,IF(Y55=1,0,ROUND(U55*M55,0))))</f>
        <v>0</v>
      </c>
      <c r="AO55" s="5"/>
      <c r="AP55" s="6">
        <f>Y55-AN55</f>
        <v>0</v>
      </c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7">
        <f>IF(T55="",0,$O$1-T55)</f>
        <v>0</v>
      </c>
      <c r="BH55" s="5"/>
      <c r="BI55" s="6">
        <f>U55-AP55</f>
        <v>0</v>
      </c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</row>
    <row r="56" spans="1:75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 t="e">
        <f>VLOOKUP(L56,'[3]償却率（定額法）'!$B$6:$C$104,2)</f>
        <v>#N/A</v>
      </c>
      <c r="N56" s="12"/>
      <c r="O56" s="12"/>
      <c r="P56" s="11">
        <f>IF(O56="",N56,O56)</f>
        <v>0</v>
      </c>
      <c r="Q56" s="7">
        <f>YEAR(P56)</f>
        <v>1900</v>
      </c>
      <c r="R56" s="7">
        <f>MONTH(P56)</f>
        <v>1</v>
      </c>
      <c r="S56" s="7">
        <f>DAY(N56)</f>
        <v>0</v>
      </c>
      <c r="T56" s="5" t="str">
        <f>IF(Q56=1900,"",IF(R56&lt;4,Q56-1,Q56))</f>
        <v/>
      </c>
      <c r="U56" s="8"/>
      <c r="V56" s="5"/>
      <c r="W56" s="5"/>
      <c r="X56" s="10">
        <f>IF(BG56=0,0,IF(BG56&gt;L56,U56-1,ROUND((U56*M56)*(BG56-1),0)))</f>
        <v>0</v>
      </c>
      <c r="Y56" s="10">
        <f>U56-X56</f>
        <v>0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47">
        <f>IF(BG56=0,0,IF(BG56=L56,Y56-1,IF(Y56=1,0,ROUND(U56*M56,0))))</f>
        <v>0</v>
      </c>
      <c r="AO56" s="5"/>
      <c r="AP56" s="6">
        <f>Y56-AN56</f>
        <v>0</v>
      </c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7">
        <f>IF(T56="",0,$O$1-T56)</f>
        <v>0</v>
      </c>
      <c r="BH56" s="5"/>
      <c r="BI56" s="6">
        <f>U56-AP56</f>
        <v>0</v>
      </c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</row>
    <row r="57" spans="1:75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 t="e">
        <f>VLOOKUP(L57,'[3]償却率（定額法）'!$B$6:$C$104,2)</f>
        <v>#N/A</v>
      </c>
      <c r="N57" s="12"/>
      <c r="O57" s="12"/>
      <c r="P57" s="11">
        <f>IF(O57="",N57,O57)</f>
        <v>0</v>
      </c>
      <c r="Q57" s="7">
        <f>YEAR(P57)</f>
        <v>1900</v>
      </c>
      <c r="R57" s="7">
        <f>MONTH(P57)</f>
        <v>1</v>
      </c>
      <c r="S57" s="7">
        <f>DAY(N57)</f>
        <v>0</v>
      </c>
      <c r="T57" s="5" t="str">
        <f>IF(Q57=1900,"",IF(R57&lt;4,Q57-1,Q57))</f>
        <v/>
      </c>
      <c r="U57" s="8"/>
      <c r="V57" s="5"/>
      <c r="W57" s="5"/>
      <c r="X57" s="10">
        <f>IF(BG57=0,0,IF(BG57&gt;L57,U57-1,ROUND((U57*M57)*(BG57-1),0)))</f>
        <v>0</v>
      </c>
      <c r="Y57" s="10">
        <f>U57-X57</f>
        <v>0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47">
        <f>IF(BG57=0,0,IF(BG57=L57,Y57-1,IF(Y57=1,0,ROUND(U57*M57,0))))</f>
        <v>0</v>
      </c>
      <c r="AO57" s="5"/>
      <c r="AP57" s="6">
        <f>Y57-AN57</f>
        <v>0</v>
      </c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7">
        <f>IF(T57="",0,$O$1-T57)</f>
        <v>0</v>
      </c>
      <c r="BH57" s="5"/>
      <c r="BI57" s="6">
        <f>U57-AP57</f>
        <v>0</v>
      </c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 t="e">
        <f>VLOOKUP(L58,'[3]償却率（定額法）'!$B$6:$C$104,2)</f>
        <v>#N/A</v>
      </c>
      <c r="N58" s="12"/>
      <c r="O58" s="12"/>
      <c r="P58" s="11">
        <f>IF(O58="",N58,O58)</f>
        <v>0</v>
      </c>
      <c r="Q58" s="7">
        <f>YEAR(P58)</f>
        <v>1900</v>
      </c>
      <c r="R58" s="7">
        <f>MONTH(P58)</f>
        <v>1</v>
      </c>
      <c r="S58" s="7">
        <f>DAY(N58)</f>
        <v>0</v>
      </c>
      <c r="T58" s="5" t="str">
        <f>IF(Q58=1900,"",IF(R58&lt;4,Q58-1,Q58))</f>
        <v/>
      </c>
      <c r="U58" s="8"/>
      <c r="V58" s="5"/>
      <c r="W58" s="5"/>
      <c r="X58" s="10">
        <f>IF(BG58=0,0,IF(BG58&gt;L58,U58-1,ROUND((U58*M58)*(BG58-1),0)))</f>
        <v>0</v>
      </c>
      <c r="Y58" s="10">
        <f>U58-X58</f>
        <v>0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47">
        <f>IF(BG58=0,0,IF(BG58=L58,Y58-1,IF(Y58=1,0,ROUND(U58*M58,0))))</f>
        <v>0</v>
      </c>
      <c r="AO58" s="5"/>
      <c r="AP58" s="6">
        <f>Y58-AN58</f>
        <v>0</v>
      </c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7">
        <f>IF(T58="",0,$O$1-T58)</f>
        <v>0</v>
      </c>
      <c r="BH58" s="5"/>
      <c r="BI58" s="6">
        <f>U58-AP58</f>
        <v>0</v>
      </c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</row>
    <row r="59" spans="1:75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 t="e">
        <f>VLOOKUP(L59,'[3]償却率（定額法）'!$B$6:$C$104,2)</f>
        <v>#N/A</v>
      </c>
      <c r="N59" s="12"/>
      <c r="O59" s="12"/>
      <c r="P59" s="11">
        <f>IF(O59="",N59,O59)</f>
        <v>0</v>
      </c>
      <c r="Q59" s="7">
        <f>YEAR(P59)</f>
        <v>1900</v>
      </c>
      <c r="R59" s="7">
        <f>MONTH(P59)</f>
        <v>1</v>
      </c>
      <c r="S59" s="7">
        <f>DAY(N59)</f>
        <v>0</v>
      </c>
      <c r="T59" s="5" t="str">
        <f>IF(Q59=1900,"",IF(R59&lt;4,Q59-1,Q59))</f>
        <v/>
      </c>
      <c r="U59" s="8"/>
      <c r="V59" s="5"/>
      <c r="W59" s="5"/>
      <c r="X59" s="10">
        <f>IF(BG59=0,0,IF(BG59&gt;L59,U59-1,ROUND((U59*M59)*(BG59-1),0)))</f>
        <v>0</v>
      </c>
      <c r="Y59" s="10">
        <f>U59-X59</f>
        <v>0</v>
      </c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47">
        <f>IF(BG59=0,0,IF(BG59=L59,Y59-1,IF(Y59=1,0,ROUND(U59*M59,0))))</f>
        <v>0</v>
      </c>
      <c r="AO59" s="5"/>
      <c r="AP59" s="6">
        <f>Y59-AN59</f>
        <v>0</v>
      </c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7">
        <f>IF(T59="",0,$O$1-T59)</f>
        <v>0</v>
      </c>
      <c r="BH59" s="5"/>
      <c r="BI59" s="6">
        <f>U59-AP59</f>
        <v>0</v>
      </c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</row>
    <row r="60" spans="1:75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 t="e">
        <f>VLOOKUP(L60,'[3]償却率（定額法）'!$B$6:$C$104,2)</f>
        <v>#N/A</v>
      </c>
      <c r="N60" s="12"/>
      <c r="O60" s="12"/>
      <c r="P60" s="11">
        <f>IF(O60="",N60,O60)</f>
        <v>0</v>
      </c>
      <c r="Q60" s="7">
        <f>YEAR(P60)</f>
        <v>1900</v>
      </c>
      <c r="R60" s="7">
        <f>MONTH(P60)</f>
        <v>1</v>
      </c>
      <c r="S60" s="7">
        <f>DAY(N60)</f>
        <v>0</v>
      </c>
      <c r="T60" s="5" t="str">
        <f>IF(Q60=1900,"",IF(R60&lt;4,Q60-1,Q60))</f>
        <v/>
      </c>
      <c r="U60" s="8"/>
      <c r="V60" s="5"/>
      <c r="W60" s="5"/>
      <c r="X60" s="10">
        <f>IF(BG60=0,0,IF(BG60&gt;L60,U60-1,ROUND((U60*M60)*(BG60-1),0)))</f>
        <v>0</v>
      </c>
      <c r="Y60" s="10">
        <f>U60-X60</f>
        <v>0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47">
        <f>IF(BG60=0,0,IF(BG60=L60,Y60-1,IF(Y60=1,0,ROUND(U60*M60,0))))</f>
        <v>0</v>
      </c>
      <c r="AO60" s="5"/>
      <c r="AP60" s="6">
        <f>Y60-AN60</f>
        <v>0</v>
      </c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7">
        <f>IF(T60="",0,$O$1-T60)</f>
        <v>0</v>
      </c>
      <c r="BH60" s="5"/>
      <c r="BI60" s="6">
        <f>U60-AP60</f>
        <v>0</v>
      </c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</row>
    <row r="61" spans="1:75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 t="e">
        <f>VLOOKUP(L61,'[3]償却率（定額法）'!$B$6:$C$104,2)</f>
        <v>#N/A</v>
      </c>
      <c r="N61" s="12"/>
      <c r="O61" s="12"/>
      <c r="P61" s="11">
        <f>IF(O61="",N61,O61)</f>
        <v>0</v>
      </c>
      <c r="Q61" s="7">
        <f>YEAR(P61)</f>
        <v>1900</v>
      </c>
      <c r="R61" s="7">
        <f>MONTH(P61)</f>
        <v>1</v>
      </c>
      <c r="S61" s="7">
        <f>DAY(N61)</f>
        <v>0</v>
      </c>
      <c r="T61" s="5" t="str">
        <f>IF(Q61=1900,"",IF(R61&lt;4,Q61-1,Q61))</f>
        <v/>
      </c>
      <c r="U61" s="8"/>
      <c r="V61" s="5"/>
      <c r="W61" s="5"/>
      <c r="X61" s="10">
        <f>IF(BG61=0,0,IF(BG61&gt;L61,U61-1,ROUND((U61*M61)*(BG61-1),0)))</f>
        <v>0</v>
      </c>
      <c r="Y61" s="10">
        <f>U61-X61</f>
        <v>0</v>
      </c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47">
        <f>IF(BG61=0,0,IF(BG61=L61,Y61-1,IF(Y61=1,0,ROUND(U61*M61,0))))</f>
        <v>0</v>
      </c>
      <c r="AO61" s="5"/>
      <c r="AP61" s="6">
        <f>Y61-AN61</f>
        <v>0</v>
      </c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7">
        <f>IF(T61="",0,$O$1-T61)</f>
        <v>0</v>
      </c>
      <c r="BH61" s="5"/>
      <c r="BI61" s="6">
        <f>U61-AP61</f>
        <v>0</v>
      </c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</row>
    <row r="62" spans="1:75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 t="e">
        <f>VLOOKUP(L62,'[3]償却率（定額法）'!$B$6:$C$104,2)</f>
        <v>#N/A</v>
      </c>
      <c r="N62" s="12"/>
      <c r="O62" s="12"/>
      <c r="P62" s="11">
        <f>IF(O62="",N62,O62)</f>
        <v>0</v>
      </c>
      <c r="Q62" s="7">
        <f>YEAR(P62)</f>
        <v>1900</v>
      </c>
      <c r="R62" s="7">
        <f>MONTH(P62)</f>
        <v>1</v>
      </c>
      <c r="S62" s="7">
        <f>DAY(N62)</f>
        <v>0</v>
      </c>
      <c r="T62" s="5" t="str">
        <f>IF(Q62=1900,"",IF(R62&lt;4,Q62-1,Q62))</f>
        <v/>
      </c>
      <c r="U62" s="8"/>
      <c r="V62" s="5"/>
      <c r="W62" s="5"/>
      <c r="X62" s="10">
        <f>IF(BG62=0,0,IF(BG62&gt;L62,U62-1,ROUND((U62*M62)*(BG62-1),0)))</f>
        <v>0</v>
      </c>
      <c r="Y62" s="10">
        <f>U62-X62</f>
        <v>0</v>
      </c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47">
        <f>IF(BG62=0,0,IF(BG62=L62,Y62-1,IF(Y62=1,0,ROUND(U62*M62,0))))</f>
        <v>0</v>
      </c>
      <c r="AO62" s="5"/>
      <c r="AP62" s="6">
        <f>Y62-AN62</f>
        <v>0</v>
      </c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7">
        <f>IF(T62="",0,$O$1-T62)</f>
        <v>0</v>
      </c>
      <c r="BH62" s="5"/>
      <c r="BI62" s="6">
        <f>U62-AP62</f>
        <v>0</v>
      </c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</row>
    <row r="63" spans="1:75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 t="e">
        <f>VLOOKUP(L63,'[3]償却率（定額法）'!$B$6:$C$104,2)</f>
        <v>#N/A</v>
      </c>
      <c r="N63" s="12"/>
      <c r="O63" s="12"/>
      <c r="P63" s="11">
        <f>IF(O63="",N63,O63)</f>
        <v>0</v>
      </c>
      <c r="Q63" s="7">
        <f>YEAR(P63)</f>
        <v>1900</v>
      </c>
      <c r="R63" s="7">
        <f>MONTH(P63)</f>
        <v>1</v>
      </c>
      <c r="S63" s="7">
        <f>DAY(N63)</f>
        <v>0</v>
      </c>
      <c r="T63" s="5" t="str">
        <f>IF(Q63=1900,"",IF(R63&lt;4,Q63-1,Q63))</f>
        <v/>
      </c>
      <c r="U63" s="8"/>
      <c r="V63" s="5"/>
      <c r="W63" s="5"/>
      <c r="X63" s="10">
        <f>IF(BG63=0,0,IF(BG63&gt;L63,U63-1,ROUND((U63*M63)*(BG63-1),0)))</f>
        <v>0</v>
      </c>
      <c r="Y63" s="10">
        <f>U63-X63</f>
        <v>0</v>
      </c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47">
        <f>IF(BG63=0,0,IF(BG63=L63,Y63-1,IF(Y63=1,0,ROUND(U63*M63,0))))</f>
        <v>0</v>
      </c>
      <c r="AO63" s="5"/>
      <c r="AP63" s="6">
        <f>Y63-AN63</f>
        <v>0</v>
      </c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7">
        <f>IF(T63="",0,$O$1-T63)</f>
        <v>0</v>
      </c>
      <c r="BH63" s="5"/>
      <c r="BI63" s="6">
        <f>U63-AP63</f>
        <v>0</v>
      </c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</row>
    <row r="64" spans="1:75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 t="e">
        <f>VLOOKUP(L64,'[3]償却率（定額法）'!$B$6:$C$104,2)</f>
        <v>#N/A</v>
      </c>
      <c r="N64" s="12"/>
      <c r="O64" s="12"/>
      <c r="P64" s="11">
        <f>IF(O64="",N64,O64)</f>
        <v>0</v>
      </c>
      <c r="Q64" s="7">
        <f>YEAR(P64)</f>
        <v>1900</v>
      </c>
      <c r="R64" s="7">
        <f>MONTH(P64)</f>
        <v>1</v>
      </c>
      <c r="S64" s="7">
        <f>DAY(N64)</f>
        <v>0</v>
      </c>
      <c r="T64" s="5" t="str">
        <f>IF(Q64=1900,"",IF(R64&lt;4,Q64-1,Q64))</f>
        <v/>
      </c>
      <c r="U64" s="8"/>
      <c r="V64" s="5"/>
      <c r="W64" s="5"/>
      <c r="X64" s="10">
        <f>IF(BG64=0,0,IF(BG64&gt;L64,U64-1,ROUND((U64*M64)*(BG64-1),0)))</f>
        <v>0</v>
      </c>
      <c r="Y64" s="10">
        <f>U64-X64</f>
        <v>0</v>
      </c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47">
        <f>IF(BG64=0,0,IF(BG64=L64,Y64-1,IF(Y64=1,0,ROUND(U64*M64,0))))</f>
        <v>0</v>
      </c>
      <c r="AO64" s="5"/>
      <c r="AP64" s="6">
        <f>Y64-AN64</f>
        <v>0</v>
      </c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7">
        <f>IF(T64="",0,$O$1-T64)</f>
        <v>0</v>
      </c>
      <c r="BH64" s="5"/>
      <c r="BI64" s="6">
        <f>U64-AP64</f>
        <v>0</v>
      </c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</row>
    <row r="65" spans="1:75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 t="e">
        <f>VLOOKUP(L65,'[3]償却率（定額法）'!$B$6:$C$104,2)</f>
        <v>#N/A</v>
      </c>
      <c r="N65" s="12"/>
      <c r="O65" s="12"/>
      <c r="P65" s="11">
        <f>IF(O65="",N65,O65)</f>
        <v>0</v>
      </c>
      <c r="Q65" s="7">
        <f>YEAR(P65)</f>
        <v>1900</v>
      </c>
      <c r="R65" s="7">
        <f>MONTH(P65)</f>
        <v>1</v>
      </c>
      <c r="S65" s="7">
        <f>DAY(N65)</f>
        <v>0</v>
      </c>
      <c r="T65" s="5" t="str">
        <f>IF(Q65=1900,"",IF(R65&lt;4,Q65-1,Q65))</f>
        <v/>
      </c>
      <c r="U65" s="8"/>
      <c r="V65" s="5"/>
      <c r="W65" s="5"/>
      <c r="X65" s="10">
        <f>IF(BG65=0,0,IF(BG65&gt;L65,U65-1,ROUND((U65*M65)*(BG65-1),0)))</f>
        <v>0</v>
      </c>
      <c r="Y65" s="10">
        <f>U65-X65</f>
        <v>0</v>
      </c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47">
        <f>IF(BG65=0,0,IF(BG65=L65,Y65-1,IF(Y65=1,0,ROUND(U65*M65,0))))</f>
        <v>0</v>
      </c>
      <c r="AO65" s="5"/>
      <c r="AP65" s="6">
        <f>Y65-AN65</f>
        <v>0</v>
      </c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7">
        <f>IF(T65="",0,$O$1-T65)</f>
        <v>0</v>
      </c>
      <c r="BH65" s="5"/>
      <c r="BI65" s="6">
        <f>U65-AP65</f>
        <v>0</v>
      </c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</row>
    <row r="66" spans="1:75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 t="e">
        <f>VLOOKUP(L66,'[3]償却率（定額法）'!$B$6:$C$104,2)</f>
        <v>#N/A</v>
      </c>
      <c r="N66" s="12"/>
      <c r="O66" s="12"/>
      <c r="P66" s="11">
        <f>IF(O66="",N66,O66)</f>
        <v>0</v>
      </c>
      <c r="Q66" s="7">
        <f>YEAR(P66)</f>
        <v>1900</v>
      </c>
      <c r="R66" s="7">
        <f>MONTH(P66)</f>
        <v>1</v>
      </c>
      <c r="S66" s="7">
        <f>DAY(N66)</f>
        <v>0</v>
      </c>
      <c r="T66" s="5" t="str">
        <f>IF(Q66=1900,"",IF(R66&lt;4,Q66-1,Q66))</f>
        <v/>
      </c>
      <c r="U66" s="8"/>
      <c r="V66" s="5"/>
      <c r="W66" s="5"/>
      <c r="X66" s="10">
        <f>IF(BG66=0,0,IF(BG66&gt;L66,U66-1,ROUND((U66*M66)*(BG66-1),0)))</f>
        <v>0</v>
      </c>
      <c r="Y66" s="10">
        <f>U66-X66</f>
        <v>0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47">
        <f>IF(BG66=0,0,IF(BG66=L66,Y66-1,IF(Y66=1,0,ROUND(U66*M66,0))))</f>
        <v>0</v>
      </c>
      <c r="AO66" s="5"/>
      <c r="AP66" s="6">
        <f>Y66-AN66</f>
        <v>0</v>
      </c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7">
        <f>IF(T66="",0,$O$1-T66)</f>
        <v>0</v>
      </c>
      <c r="BH66" s="5"/>
      <c r="BI66" s="6">
        <f>U66-AP66</f>
        <v>0</v>
      </c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 t="e">
        <f>VLOOKUP(L67,'[3]償却率（定額法）'!$B$6:$C$104,2)</f>
        <v>#N/A</v>
      </c>
      <c r="N67" s="12"/>
      <c r="O67" s="12"/>
      <c r="P67" s="11">
        <f>IF(O67="",N67,O67)</f>
        <v>0</v>
      </c>
      <c r="Q67" s="7">
        <f>YEAR(P67)</f>
        <v>1900</v>
      </c>
      <c r="R67" s="7">
        <f>MONTH(P67)</f>
        <v>1</v>
      </c>
      <c r="S67" s="7">
        <f>DAY(N67)</f>
        <v>0</v>
      </c>
      <c r="T67" s="5" t="str">
        <f>IF(Q67=1900,"",IF(R67&lt;4,Q67-1,Q67))</f>
        <v/>
      </c>
      <c r="U67" s="8"/>
      <c r="V67" s="5"/>
      <c r="W67" s="5"/>
      <c r="X67" s="10">
        <f>IF(BG67=0,0,IF(BG67&gt;L67,U67-1,ROUND((U67*M67)*(BG67-1),0)))</f>
        <v>0</v>
      </c>
      <c r="Y67" s="10">
        <f>U67-X67</f>
        <v>0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47">
        <f>IF(BG67=0,0,IF(BG67=L67,Y67-1,IF(Y67=1,0,ROUND(U67*M67,0))))</f>
        <v>0</v>
      </c>
      <c r="AO67" s="5"/>
      <c r="AP67" s="6">
        <f>Y67-AN67</f>
        <v>0</v>
      </c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7">
        <f>IF(T67="",0,$O$1-T67)</f>
        <v>0</v>
      </c>
      <c r="BH67" s="5"/>
      <c r="BI67" s="6">
        <f>U67-AP67</f>
        <v>0</v>
      </c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</row>
    <row r="68" spans="1:75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 t="e">
        <f>VLOOKUP(L68,'[3]償却率（定額法）'!$B$6:$C$104,2)</f>
        <v>#N/A</v>
      </c>
      <c r="N68" s="12"/>
      <c r="O68" s="12"/>
      <c r="P68" s="11">
        <f>IF(O68="",N68,O68)</f>
        <v>0</v>
      </c>
      <c r="Q68" s="7">
        <f>YEAR(P68)</f>
        <v>1900</v>
      </c>
      <c r="R68" s="7">
        <f>MONTH(P68)</f>
        <v>1</v>
      </c>
      <c r="S68" s="7">
        <f>DAY(N68)</f>
        <v>0</v>
      </c>
      <c r="T68" s="5" t="str">
        <f>IF(Q68=1900,"",IF(R68&lt;4,Q68-1,Q68))</f>
        <v/>
      </c>
      <c r="U68" s="8"/>
      <c r="V68" s="5"/>
      <c r="W68" s="5"/>
      <c r="X68" s="10">
        <f>IF(BG68=0,0,IF(BG68&gt;L68,U68-1,ROUND((U68*M68)*(BG68-1),0)))</f>
        <v>0</v>
      </c>
      <c r="Y68" s="10">
        <f>U68-X68</f>
        <v>0</v>
      </c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47">
        <f>IF(BG68=0,0,IF(BG68=L68,Y68-1,IF(Y68=1,0,ROUND(U68*M68,0))))</f>
        <v>0</v>
      </c>
      <c r="AO68" s="5"/>
      <c r="AP68" s="6">
        <f>Y68-AN68</f>
        <v>0</v>
      </c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7">
        <f>IF(T68="",0,$O$1-T68)</f>
        <v>0</v>
      </c>
      <c r="BH68" s="5"/>
      <c r="BI68" s="6">
        <f>U68-AP68</f>
        <v>0</v>
      </c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</row>
    <row r="69" spans="1:75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 t="e">
        <f>VLOOKUP(L69,'[3]償却率（定額法）'!$B$6:$C$104,2)</f>
        <v>#N/A</v>
      </c>
      <c r="N69" s="12"/>
      <c r="O69" s="12"/>
      <c r="P69" s="11">
        <f>IF(O69="",N69,O69)</f>
        <v>0</v>
      </c>
      <c r="Q69" s="7">
        <f>YEAR(P69)</f>
        <v>1900</v>
      </c>
      <c r="R69" s="7">
        <f>MONTH(P69)</f>
        <v>1</v>
      </c>
      <c r="S69" s="7">
        <f>DAY(N69)</f>
        <v>0</v>
      </c>
      <c r="T69" s="5" t="str">
        <f>IF(Q69=1900,"",IF(R69&lt;4,Q69-1,Q69))</f>
        <v/>
      </c>
      <c r="U69" s="8"/>
      <c r="V69" s="5"/>
      <c r="W69" s="5"/>
      <c r="X69" s="10">
        <f>IF(BG69=0,0,IF(BG69&gt;L69,U69-1,ROUND((U69*M69)*(BG69-1),0)))</f>
        <v>0</v>
      </c>
      <c r="Y69" s="10">
        <f>U69-X69</f>
        <v>0</v>
      </c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47">
        <f>IF(BG69=0,0,IF(BG69=L69,Y69-1,IF(Y69=1,0,ROUND(U69*M69,0))))</f>
        <v>0</v>
      </c>
      <c r="AO69" s="5"/>
      <c r="AP69" s="6">
        <f>Y69-AN69</f>
        <v>0</v>
      </c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7">
        <f>IF(T69="",0,$O$1-T69)</f>
        <v>0</v>
      </c>
      <c r="BH69" s="5"/>
      <c r="BI69" s="6">
        <f>U69-AP69</f>
        <v>0</v>
      </c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</row>
    <row r="70" spans="1:75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 t="e">
        <f>VLOOKUP(L70,'[3]償却率（定額法）'!$B$6:$C$104,2)</f>
        <v>#N/A</v>
      </c>
      <c r="N70" s="12"/>
      <c r="O70" s="12"/>
      <c r="P70" s="11">
        <f>IF(O70="",N70,O70)</f>
        <v>0</v>
      </c>
      <c r="Q70" s="7">
        <f>YEAR(P70)</f>
        <v>1900</v>
      </c>
      <c r="R70" s="7">
        <f>MONTH(P70)</f>
        <v>1</v>
      </c>
      <c r="S70" s="7">
        <f>DAY(N70)</f>
        <v>0</v>
      </c>
      <c r="T70" s="5" t="str">
        <f>IF(Q70=1900,"",IF(R70&lt;4,Q70-1,Q70))</f>
        <v/>
      </c>
      <c r="U70" s="8"/>
      <c r="V70" s="5"/>
      <c r="W70" s="5"/>
      <c r="X70" s="10">
        <f>IF(BG70=0,0,IF(BG70&gt;L70,U70-1,ROUND((U70*M70)*(BG70-1),0)))</f>
        <v>0</v>
      </c>
      <c r="Y70" s="10">
        <f>U70-X70</f>
        <v>0</v>
      </c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47">
        <f>IF(BG70=0,0,IF(BG70=L70,Y70-1,IF(Y70=1,0,ROUND(U70*M70,0))))</f>
        <v>0</v>
      </c>
      <c r="AO70" s="5"/>
      <c r="AP70" s="6">
        <f>Y70-AN70</f>
        <v>0</v>
      </c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7">
        <f>IF(T70="",0,$O$1-T70)</f>
        <v>0</v>
      </c>
      <c r="BH70" s="5"/>
      <c r="BI70" s="6">
        <f>U70-AP70</f>
        <v>0</v>
      </c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</row>
    <row r="71" spans="1:75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 t="e">
        <f>VLOOKUP(L71,'[3]償却率（定額法）'!$B$6:$C$104,2)</f>
        <v>#N/A</v>
      </c>
      <c r="N71" s="12"/>
      <c r="O71" s="12"/>
      <c r="P71" s="11">
        <f>IF(O71="",N71,O71)</f>
        <v>0</v>
      </c>
      <c r="Q71" s="7">
        <f>YEAR(P71)</f>
        <v>1900</v>
      </c>
      <c r="R71" s="7">
        <f>MONTH(P71)</f>
        <v>1</v>
      </c>
      <c r="S71" s="7">
        <f>DAY(N71)</f>
        <v>0</v>
      </c>
      <c r="T71" s="5" t="str">
        <f>IF(Q71=1900,"",IF(R71&lt;4,Q71-1,Q71))</f>
        <v/>
      </c>
      <c r="U71" s="8"/>
      <c r="V71" s="5"/>
      <c r="W71" s="5"/>
      <c r="X71" s="10">
        <f>IF(BG71=0,0,IF(BG71&gt;L71,U71-1,ROUND((U71*M71)*(BG71-1),0)))</f>
        <v>0</v>
      </c>
      <c r="Y71" s="10">
        <f>U71-X71</f>
        <v>0</v>
      </c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47">
        <f>IF(BG71=0,0,IF(BG71=L71,Y71-1,IF(Y71=1,0,ROUND(U71*M71,0))))</f>
        <v>0</v>
      </c>
      <c r="AO71" s="5"/>
      <c r="AP71" s="6">
        <f>Y71-AN71</f>
        <v>0</v>
      </c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7">
        <f>IF(T71="",0,$O$1-T71)</f>
        <v>0</v>
      </c>
      <c r="BH71" s="5"/>
      <c r="BI71" s="6">
        <f>U71-AP71</f>
        <v>0</v>
      </c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</row>
    <row r="72" spans="1:75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 t="e">
        <f>VLOOKUP(L72,'[3]償却率（定額法）'!$B$6:$C$104,2)</f>
        <v>#N/A</v>
      </c>
      <c r="N72" s="12"/>
      <c r="O72" s="12"/>
      <c r="P72" s="11">
        <f>IF(O72="",N72,O72)</f>
        <v>0</v>
      </c>
      <c r="Q72" s="7">
        <f>YEAR(P72)</f>
        <v>1900</v>
      </c>
      <c r="R72" s="7">
        <f>MONTH(P72)</f>
        <v>1</v>
      </c>
      <c r="S72" s="7">
        <f>DAY(N72)</f>
        <v>0</v>
      </c>
      <c r="T72" s="5" t="str">
        <f>IF(Q72=1900,"",IF(R72&lt;4,Q72-1,Q72))</f>
        <v/>
      </c>
      <c r="U72" s="8"/>
      <c r="V72" s="5"/>
      <c r="W72" s="5"/>
      <c r="X72" s="10">
        <f>IF(BG72=0,0,IF(BG72&gt;L72,U72-1,ROUND((U72*M72)*(BG72-1),0)))</f>
        <v>0</v>
      </c>
      <c r="Y72" s="10">
        <f>U72-X72</f>
        <v>0</v>
      </c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47">
        <f>IF(BG72=0,0,IF(BG72=L72,Y72-1,IF(Y72=1,0,ROUND(U72*M72,0))))</f>
        <v>0</v>
      </c>
      <c r="AO72" s="5"/>
      <c r="AP72" s="6">
        <f>Y72-AN72</f>
        <v>0</v>
      </c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7">
        <f>IF(T72="",0,$O$1-T72)</f>
        <v>0</v>
      </c>
      <c r="BH72" s="5"/>
      <c r="BI72" s="6">
        <f>U72-AP72</f>
        <v>0</v>
      </c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</row>
    <row r="73" spans="1:75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 t="e">
        <f>VLOOKUP(L73,'[3]償却率（定額法）'!$B$6:$C$104,2)</f>
        <v>#N/A</v>
      </c>
      <c r="N73" s="12"/>
      <c r="O73" s="12"/>
      <c r="P73" s="11">
        <f>IF(O73="",N73,O73)</f>
        <v>0</v>
      </c>
      <c r="Q73" s="7">
        <f>YEAR(P73)</f>
        <v>1900</v>
      </c>
      <c r="R73" s="7">
        <f>MONTH(P73)</f>
        <v>1</v>
      </c>
      <c r="S73" s="7">
        <f>DAY(N73)</f>
        <v>0</v>
      </c>
      <c r="T73" s="5" t="str">
        <f>IF(Q73=1900,"",IF(R73&lt;4,Q73-1,Q73))</f>
        <v/>
      </c>
      <c r="U73" s="8"/>
      <c r="V73" s="5"/>
      <c r="W73" s="5"/>
      <c r="X73" s="10">
        <f>IF(BG73=0,0,IF(BG73&gt;L73,U73-1,ROUND((U73*M73)*(BG73-1),0)))</f>
        <v>0</v>
      </c>
      <c r="Y73" s="10">
        <f>U73-X73</f>
        <v>0</v>
      </c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47">
        <f>IF(BG73=0,0,IF(BG73=L73,Y73-1,IF(Y73=1,0,ROUND(U73*M73,0))))</f>
        <v>0</v>
      </c>
      <c r="AO73" s="5"/>
      <c r="AP73" s="6">
        <f>Y73-AN73</f>
        <v>0</v>
      </c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7">
        <f>IF(T73="",0,$O$1-T73)</f>
        <v>0</v>
      </c>
      <c r="BH73" s="5"/>
      <c r="BI73" s="6">
        <f>U73-AP73</f>
        <v>0</v>
      </c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</row>
    <row r="74" spans="1:75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 t="e">
        <f>VLOOKUP(L74,'[3]償却率（定額法）'!$B$6:$C$104,2)</f>
        <v>#N/A</v>
      </c>
      <c r="N74" s="12"/>
      <c r="O74" s="12"/>
      <c r="P74" s="11">
        <f>IF(O74="",N74,O74)</f>
        <v>0</v>
      </c>
      <c r="Q74" s="7">
        <f>YEAR(P74)</f>
        <v>1900</v>
      </c>
      <c r="R74" s="7">
        <f>MONTH(P74)</f>
        <v>1</v>
      </c>
      <c r="S74" s="7">
        <f>DAY(N74)</f>
        <v>0</v>
      </c>
      <c r="T74" s="5" t="str">
        <f>IF(Q74=1900,"",IF(R74&lt;4,Q74-1,Q74))</f>
        <v/>
      </c>
      <c r="U74" s="8"/>
      <c r="V74" s="5"/>
      <c r="W74" s="5"/>
      <c r="X74" s="10">
        <f>IF(BG74=0,0,IF(BG74&gt;L74,U74-1,ROUND((U74*M74)*(BG74-1),0)))</f>
        <v>0</v>
      </c>
      <c r="Y74" s="10">
        <f>U74-X74</f>
        <v>0</v>
      </c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47">
        <f>IF(BG74=0,0,IF(BG74=L74,Y74-1,IF(Y74=1,0,ROUND(U74*M74,0))))</f>
        <v>0</v>
      </c>
      <c r="AO74" s="5"/>
      <c r="AP74" s="6">
        <f>Y74-AN74</f>
        <v>0</v>
      </c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7">
        <f>IF(T74="",0,$O$1-T74)</f>
        <v>0</v>
      </c>
      <c r="BH74" s="5"/>
      <c r="BI74" s="6">
        <f>U74-AP74</f>
        <v>0</v>
      </c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</row>
    <row r="75" spans="1:75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 t="e">
        <f>VLOOKUP(L75,'[3]償却率（定額法）'!$B$6:$C$104,2)</f>
        <v>#N/A</v>
      </c>
      <c r="N75" s="12"/>
      <c r="O75" s="12"/>
      <c r="P75" s="11">
        <f>IF(O75="",N75,O75)</f>
        <v>0</v>
      </c>
      <c r="Q75" s="7">
        <f>YEAR(P75)</f>
        <v>1900</v>
      </c>
      <c r="R75" s="7">
        <f>MONTH(P75)</f>
        <v>1</v>
      </c>
      <c r="S75" s="7">
        <f>DAY(N75)</f>
        <v>0</v>
      </c>
      <c r="T75" s="5" t="str">
        <f>IF(Q75=1900,"",IF(R75&lt;4,Q75-1,Q75))</f>
        <v/>
      </c>
      <c r="U75" s="8"/>
      <c r="V75" s="5"/>
      <c r="W75" s="5"/>
      <c r="X75" s="10">
        <f>IF(BG75=0,0,IF(BG75&gt;L75,U75-1,ROUND((U75*M75)*(BG75-1),0)))</f>
        <v>0</v>
      </c>
      <c r="Y75" s="10">
        <f>U75-X75</f>
        <v>0</v>
      </c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47">
        <f>IF(BG75=0,0,IF(BG75=L75,Y75-1,IF(Y75=1,0,ROUND(U75*M75,0))))</f>
        <v>0</v>
      </c>
      <c r="AO75" s="5"/>
      <c r="AP75" s="6">
        <f>Y75-AN75</f>
        <v>0</v>
      </c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7">
        <f>IF(T75="",0,$O$1-T75)</f>
        <v>0</v>
      </c>
      <c r="BH75" s="5"/>
      <c r="BI75" s="6">
        <f>U75-AP75</f>
        <v>0</v>
      </c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</row>
    <row r="76" spans="1:75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 t="e">
        <f>VLOOKUP(L76,'[3]償却率（定額法）'!$B$6:$C$104,2)</f>
        <v>#N/A</v>
      </c>
      <c r="N76" s="12"/>
      <c r="O76" s="12"/>
      <c r="P76" s="11">
        <f>IF(O76="",N76,O76)</f>
        <v>0</v>
      </c>
      <c r="Q76" s="7">
        <f>YEAR(P76)</f>
        <v>1900</v>
      </c>
      <c r="R76" s="7">
        <f>MONTH(P76)</f>
        <v>1</v>
      </c>
      <c r="S76" s="7">
        <f>DAY(N76)</f>
        <v>0</v>
      </c>
      <c r="T76" s="5" t="str">
        <f>IF(Q76=1900,"",IF(R76&lt;4,Q76-1,Q76))</f>
        <v/>
      </c>
      <c r="U76" s="8"/>
      <c r="V76" s="5"/>
      <c r="W76" s="5"/>
      <c r="X76" s="10">
        <f>IF(BG76=0,0,IF(BG76&gt;L76,U76-1,ROUND((U76*M76)*(BG76-1),0)))</f>
        <v>0</v>
      </c>
      <c r="Y76" s="10">
        <f>U76-X76</f>
        <v>0</v>
      </c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47">
        <f>IF(BG76=0,0,IF(BG76=L76,Y76-1,IF(Y76=1,0,ROUND(U76*M76,0))))</f>
        <v>0</v>
      </c>
      <c r="AO76" s="5"/>
      <c r="AP76" s="6">
        <f>Y76-AN76</f>
        <v>0</v>
      </c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7">
        <f>IF(T76="",0,$O$1-T76)</f>
        <v>0</v>
      </c>
      <c r="BH76" s="5"/>
      <c r="BI76" s="6">
        <f>U76-AP76</f>
        <v>0</v>
      </c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</row>
    <row r="77" spans="1:75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 t="e">
        <f>VLOOKUP(L77,'[3]償却率（定額法）'!$B$6:$C$104,2)</f>
        <v>#N/A</v>
      </c>
      <c r="N77" s="12"/>
      <c r="O77" s="12"/>
      <c r="P77" s="11">
        <f>IF(O77="",N77,O77)</f>
        <v>0</v>
      </c>
      <c r="Q77" s="7">
        <f>YEAR(P77)</f>
        <v>1900</v>
      </c>
      <c r="R77" s="7">
        <f>MONTH(P77)</f>
        <v>1</v>
      </c>
      <c r="S77" s="7">
        <f>DAY(N77)</f>
        <v>0</v>
      </c>
      <c r="T77" s="5" t="str">
        <f>IF(Q77=1900,"",IF(R77&lt;4,Q77-1,Q77))</f>
        <v/>
      </c>
      <c r="U77" s="8"/>
      <c r="V77" s="5"/>
      <c r="W77" s="5"/>
      <c r="X77" s="10">
        <f>IF(BG77=0,0,IF(BG77&gt;L77,U77-1,ROUND((U77*M77)*(BG77-1),0)))</f>
        <v>0</v>
      </c>
      <c r="Y77" s="10">
        <f>U77-X77</f>
        <v>0</v>
      </c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47">
        <f>IF(BG77=0,0,IF(BG77=L77,Y77-1,IF(Y77=1,0,ROUND(U77*M77,0))))</f>
        <v>0</v>
      </c>
      <c r="AO77" s="5"/>
      <c r="AP77" s="6">
        <f>Y77-AN77</f>
        <v>0</v>
      </c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7">
        <f>IF(T77="",0,$O$1-T77)</f>
        <v>0</v>
      </c>
      <c r="BH77" s="5"/>
      <c r="BI77" s="6">
        <f>U77-AP77</f>
        <v>0</v>
      </c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</row>
    <row r="78" spans="1:75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 t="e">
        <f>VLOOKUP(L78,'[3]償却率（定額法）'!$B$6:$C$104,2)</f>
        <v>#N/A</v>
      </c>
      <c r="N78" s="12"/>
      <c r="O78" s="12"/>
      <c r="P78" s="11">
        <f>IF(O78="",N78,O78)</f>
        <v>0</v>
      </c>
      <c r="Q78" s="7">
        <f>YEAR(P78)</f>
        <v>1900</v>
      </c>
      <c r="R78" s="7">
        <f>MONTH(P78)</f>
        <v>1</v>
      </c>
      <c r="S78" s="7">
        <f>DAY(N78)</f>
        <v>0</v>
      </c>
      <c r="T78" s="5" t="str">
        <f>IF(Q78=1900,"",IF(R78&lt;4,Q78-1,Q78))</f>
        <v/>
      </c>
      <c r="U78" s="8"/>
      <c r="V78" s="5"/>
      <c r="W78" s="5"/>
      <c r="X78" s="10">
        <f>IF(BG78=0,0,IF(BG78&gt;L78,U78-1,ROUND((U78*M78)*(BG78-1),0)))</f>
        <v>0</v>
      </c>
      <c r="Y78" s="10">
        <f>U78-X78</f>
        <v>0</v>
      </c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47">
        <f>IF(BG78=0,0,IF(BG78=L78,Y78-1,IF(Y78=1,0,ROUND(U78*M78,0))))</f>
        <v>0</v>
      </c>
      <c r="AO78" s="5"/>
      <c r="AP78" s="6">
        <f>Y78-AN78</f>
        <v>0</v>
      </c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7">
        <f>IF(T78="",0,$O$1-T78)</f>
        <v>0</v>
      </c>
      <c r="BH78" s="5"/>
      <c r="BI78" s="6">
        <f>U78-AP78</f>
        <v>0</v>
      </c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</row>
    <row r="79" spans="1:75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 t="e">
        <f>VLOOKUP(L79,'[3]償却率（定額法）'!$B$6:$C$104,2)</f>
        <v>#N/A</v>
      </c>
      <c r="N79" s="12"/>
      <c r="O79" s="12"/>
      <c r="P79" s="11">
        <f>IF(O79="",N79,O79)</f>
        <v>0</v>
      </c>
      <c r="Q79" s="7">
        <f>YEAR(P79)</f>
        <v>1900</v>
      </c>
      <c r="R79" s="7">
        <f>MONTH(P79)</f>
        <v>1</v>
      </c>
      <c r="S79" s="7">
        <f>DAY(N79)</f>
        <v>0</v>
      </c>
      <c r="T79" s="5" t="str">
        <f>IF(Q79=1900,"",IF(R79&lt;4,Q79-1,Q79))</f>
        <v/>
      </c>
      <c r="U79" s="8"/>
      <c r="V79" s="5"/>
      <c r="W79" s="5"/>
      <c r="X79" s="10">
        <f>IF(BG79=0,0,IF(BG79&gt;L79,U79-1,ROUND((U79*M79)*(BG79-1),0)))</f>
        <v>0</v>
      </c>
      <c r="Y79" s="10">
        <f>U79-X79</f>
        <v>0</v>
      </c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47">
        <f>IF(BG79=0,0,IF(BG79=L79,Y79-1,IF(Y79=1,0,ROUND(U79*M79,0))))</f>
        <v>0</v>
      </c>
      <c r="AO79" s="5"/>
      <c r="AP79" s="6">
        <f>Y79-AN79</f>
        <v>0</v>
      </c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7">
        <f>IF(T79="",0,$O$1-T79)</f>
        <v>0</v>
      </c>
      <c r="BH79" s="5"/>
      <c r="BI79" s="6">
        <f>U79-AP79</f>
        <v>0</v>
      </c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</row>
    <row r="80" spans="1:75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 t="e">
        <f>VLOOKUP(L80,'[3]償却率（定額法）'!$B$6:$C$104,2)</f>
        <v>#N/A</v>
      </c>
      <c r="N80" s="12"/>
      <c r="O80" s="12"/>
      <c r="P80" s="11">
        <f>IF(O80="",N80,O80)</f>
        <v>0</v>
      </c>
      <c r="Q80" s="7">
        <f>YEAR(P80)</f>
        <v>1900</v>
      </c>
      <c r="R80" s="7">
        <f>MONTH(P80)</f>
        <v>1</v>
      </c>
      <c r="S80" s="7">
        <f>DAY(N80)</f>
        <v>0</v>
      </c>
      <c r="T80" s="5" t="str">
        <f>IF(Q80=1900,"",IF(R80&lt;4,Q80-1,Q80))</f>
        <v/>
      </c>
      <c r="U80" s="8"/>
      <c r="V80" s="5"/>
      <c r="W80" s="5"/>
      <c r="X80" s="10">
        <f>IF(BG80=0,0,IF(BG80&gt;L80,U80-1,ROUND((U80*M80)*(BG80-1),0)))</f>
        <v>0</v>
      </c>
      <c r="Y80" s="10">
        <f>U80-X80</f>
        <v>0</v>
      </c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47">
        <f>IF(BG80=0,0,IF(BG80=L80,Y80-1,IF(Y80=1,0,ROUND(U80*M80,0))))</f>
        <v>0</v>
      </c>
      <c r="AO80" s="5"/>
      <c r="AP80" s="6">
        <f>Y80-AN80</f>
        <v>0</v>
      </c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7">
        <f>IF(T80="",0,$O$1-T80)</f>
        <v>0</v>
      </c>
      <c r="BH80" s="5"/>
      <c r="BI80" s="6">
        <f>U80-AP80</f>
        <v>0</v>
      </c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</row>
    <row r="81" spans="1:75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 t="e">
        <f>VLOOKUP(L81,'[3]償却率（定額法）'!$B$6:$C$104,2)</f>
        <v>#N/A</v>
      </c>
      <c r="N81" s="12"/>
      <c r="O81" s="12"/>
      <c r="P81" s="11">
        <f>IF(O81="",N81,O81)</f>
        <v>0</v>
      </c>
      <c r="Q81" s="7">
        <f>YEAR(P81)</f>
        <v>1900</v>
      </c>
      <c r="R81" s="7">
        <f>MONTH(P81)</f>
        <v>1</v>
      </c>
      <c r="S81" s="7">
        <f>DAY(N81)</f>
        <v>0</v>
      </c>
      <c r="T81" s="5" t="str">
        <f>IF(Q81=1900,"",IF(R81&lt;4,Q81-1,Q81))</f>
        <v/>
      </c>
      <c r="U81" s="8"/>
      <c r="V81" s="5"/>
      <c r="W81" s="5"/>
      <c r="X81" s="10">
        <f>IF(BG81=0,0,IF(BG81&gt;L81,U81-1,ROUND((U81*M81)*(BG81-1),0)))</f>
        <v>0</v>
      </c>
      <c r="Y81" s="10">
        <f>U81-X81</f>
        <v>0</v>
      </c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47">
        <f>IF(BG81=0,0,IF(BG81=L81,Y81-1,IF(Y81=1,0,ROUND(U81*M81,0))))</f>
        <v>0</v>
      </c>
      <c r="AO81" s="5"/>
      <c r="AP81" s="6">
        <f>Y81-AN81</f>
        <v>0</v>
      </c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7">
        <f>IF(T81="",0,$O$1-T81)</f>
        <v>0</v>
      </c>
      <c r="BH81" s="5"/>
      <c r="BI81" s="6">
        <f>U81-AP81</f>
        <v>0</v>
      </c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</row>
    <row r="82" spans="1:75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 t="e">
        <f>VLOOKUP(L82,'[3]償却率（定額法）'!$B$6:$C$104,2)</f>
        <v>#N/A</v>
      </c>
      <c r="N82" s="12"/>
      <c r="O82" s="12"/>
      <c r="P82" s="11">
        <f>IF(O82="",N82,O82)</f>
        <v>0</v>
      </c>
      <c r="Q82" s="7">
        <f>YEAR(P82)</f>
        <v>1900</v>
      </c>
      <c r="R82" s="7">
        <f>MONTH(P82)</f>
        <v>1</v>
      </c>
      <c r="S82" s="7">
        <f>DAY(N82)</f>
        <v>0</v>
      </c>
      <c r="T82" s="5" t="str">
        <f>IF(Q82=1900,"",IF(R82&lt;4,Q82-1,Q82))</f>
        <v/>
      </c>
      <c r="U82" s="8"/>
      <c r="V82" s="5"/>
      <c r="W82" s="5"/>
      <c r="X82" s="10">
        <f>IF(BG82=0,0,IF(BG82&gt;L82,U82-1,ROUND((U82*M82)*(BG82-1),0)))</f>
        <v>0</v>
      </c>
      <c r="Y82" s="10">
        <f>U82-X82</f>
        <v>0</v>
      </c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47">
        <f>IF(BG82=0,0,IF(BG82=L82,Y82-1,IF(Y82=1,0,ROUND(U82*M82,0))))</f>
        <v>0</v>
      </c>
      <c r="AO82" s="5"/>
      <c r="AP82" s="6">
        <f>Y82-AN82</f>
        <v>0</v>
      </c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7">
        <f>IF(T82="",0,$O$1-T82)</f>
        <v>0</v>
      </c>
      <c r="BH82" s="5"/>
      <c r="BI82" s="6">
        <f>U82-AP82</f>
        <v>0</v>
      </c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</row>
    <row r="83" spans="1:75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 t="e">
        <f>VLOOKUP(L83,'[3]償却率（定額法）'!$B$6:$C$104,2)</f>
        <v>#N/A</v>
      </c>
      <c r="N83" s="12"/>
      <c r="O83" s="12"/>
      <c r="P83" s="11">
        <f>IF(O83="",N83,O83)</f>
        <v>0</v>
      </c>
      <c r="Q83" s="7">
        <f>YEAR(P83)</f>
        <v>1900</v>
      </c>
      <c r="R83" s="7">
        <f>MONTH(P83)</f>
        <v>1</v>
      </c>
      <c r="S83" s="7">
        <f>DAY(N83)</f>
        <v>0</v>
      </c>
      <c r="T83" s="5" t="str">
        <f>IF(Q83=1900,"",IF(R83&lt;4,Q83-1,Q83))</f>
        <v/>
      </c>
      <c r="U83" s="8"/>
      <c r="V83" s="5"/>
      <c r="W83" s="5"/>
      <c r="X83" s="10">
        <f>IF(BG83=0,0,IF(BG83&gt;L83,U83-1,ROUND((U83*M83)*(BG83-1),0)))</f>
        <v>0</v>
      </c>
      <c r="Y83" s="10">
        <f>U83-X83</f>
        <v>0</v>
      </c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47">
        <f>IF(BG83=0,0,IF(BG83=L83,Y83-1,IF(Y83=1,0,ROUND(U83*M83,0))))</f>
        <v>0</v>
      </c>
      <c r="AO83" s="5"/>
      <c r="AP83" s="6">
        <f>Y83-AN83</f>
        <v>0</v>
      </c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7">
        <f>IF(T83="",0,$O$1-T83)</f>
        <v>0</v>
      </c>
      <c r="BH83" s="5"/>
      <c r="BI83" s="6">
        <f>U83-AP83</f>
        <v>0</v>
      </c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</row>
    <row r="84" spans="1:75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 t="e">
        <f>VLOOKUP(L84,'[3]償却率（定額法）'!$B$6:$C$104,2)</f>
        <v>#N/A</v>
      </c>
      <c r="N84" s="12"/>
      <c r="O84" s="12"/>
      <c r="P84" s="11">
        <f>IF(O84="",N84,O84)</f>
        <v>0</v>
      </c>
      <c r="Q84" s="7">
        <f>YEAR(P84)</f>
        <v>1900</v>
      </c>
      <c r="R84" s="7">
        <f>MONTH(P84)</f>
        <v>1</v>
      </c>
      <c r="S84" s="7">
        <f>DAY(N84)</f>
        <v>0</v>
      </c>
      <c r="T84" s="5" t="str">
        <f>IF(Q84=1900,"",IF(R84&lt;4,Q84-1,Q84))</f>
        <v/>
      </c>
      <c r="U84" s="8"/>
      <c r="V84" s="5"/>
      <c r="W84" s="5"/>
      <c r="X84" s="10">
        <f>IF(BG84=0,0,IF(BG84&gt;L84,U84-1,ROUND((U84*M84)*(BG84-1),0)))</f>
        <v>0</v>
      </c>
      <c r="Y84" s="10">
        <f>U84-X84</f>
        <v>0</v>
      </c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47">
        <f>IF(BG84=0,0,IF(BG84=L84,Y84-1,IF(Y84=1,0,ROUND(U84*M84,0))))</f>
        <v>0</v>
      </c>
      <c r="AO84" s="5"/>
      <c r="AP84" s="6">
        <f>Y84-AN84</f>
        <v>0</v>
      </c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7">
        <f>IF(T84="",0,$O$1-T84)</f>
        <v>0</v>
      </c>
      <c r="BH84" s="5"/>
      <c r="BI84" s="6">
        <f>U84-AP84</f>
        <v>0</v>
      </c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</row>
    <row r="85" spans="1:75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 t="e">
        <f>VLOOKUP(L85,'[3]償却率（定額法）'!$B$6:$C$104,2)</f>
        <v>#N/A</v>
      </c>
      <c r="N85" s="12"/>
      <c r="O85" s="12"/>
      <c r="P85" s="11">
        <f>IF(O85="",N85,O85)</f>
        <v>0</v>
      </c>
      <c r="Q85" s="7">
        <f>YEAR(P85)</f>
        <v>1900</v>
      </c>
      <c r="R85" s="7">
        <f>MONTH(P85)</f>
        <v>1</v>
      </c>
      <c r="S85" s="7">
        <f>DAY(N85)</f>
        <v>0</v>
      </c>
      <c r="T85" s="5" t="str">
        <f>IF(Q85=1900,"",IF(R85&lt;4,Q85-1,Q85))</f>
        <v/>
      </c>
      <c r="U85" s="8"/>
      <c r="V85" s="5"/>
      <c r="W85" s="5"/>
      <c r="X85" s="10">
        <f>IF(BG85=0,0,IF(BG85&gt;L85,U85-1,ROUND((U85*M85)*(BG85-1),0)))</f>
        <v>0</v>
      </c>
      <c r="Y85" s="10">
        <f>U85-X85</f>
        <v>0</v>
      </c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47">
        <f>IF(BG85=0,0,IF(BG85=L85,Y85-1,IF(Y85=1,0,ROUND(U85*M85,0))))</f>
        <v>0</v>
      </c>
      <c r="AO85" s="5"/>
      <c r="AP85" s="6">
        <f>Y85-AN85</f>
        <v>0</v>
      </c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7">
        <f>IF(T85="",0,$O$1-T85)</f>
        <v>0</v>
      </c>
      <c r="BH85" s="5"/>
      <c r="BI85" s="6">
        <f>U85-AP85</f>
        <v>0</v>
      </c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</row>
    <row r="86" spans="1:75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 t="e">
        <f>VLOOKUP(L86,'[3]償却率（定額法）'!$B$6:$C$104,2)</f>
        <v>#N/A</v>
      </c>
      <c r="N86" s="12"/>
      <c r="O86" s="12"/>
      <c r="P86" s="11">
        <f>IF(O86="",N86,O86)</f>
        <v>0</v>
      </c>
      <c r="Q86" s="7">
        <f>YEAR(P86)</f>
        <v>1900</v>
      </c>
      <c r="R86" s="7">
        <f>MONTH(P86)</f>
        <v>1</v>
      </c>
      <c r="S86" s="7">
        <f>DAY(N86)</f>
        <v>0</v>
      </c>
      <c r="T86" s="5" t="str">
        <f>IF(Q86=1900,"",IF(R86&lt;4,Q86-1,Q86))</f>
        <v/>
      </c>
      <c r="U86" s="8"/>
      <c r="V86" s="5"/>
      <c r="W86" s="5"/>
      <c r="X86" s="10">
        <f>IF(BG86=0,0,IF(BG86&gt;L86,U86-1,ROUND((U86*M86)*(BG86-1),0)))</f>
        <v>0</v>
      </c>
      <c r="Y86" s="10">
        <f>U86-X86</f>
        <v>0</v>
      </c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47">
        <f>IF(BG86=0,0,IF(BG86=L86,Y86-1,IF(Y86=1,0,ROUND(U86*M86,0))))</f>
        <v>0</v>
      </c>
      <c r="AO86" s="5"/>
      <c r="AP86" s="6">
        <f>Y86-AN86</f>
        <v>0</v>
      </c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7">
        <f>IF(T86="",0,$O$1-T86)</f>
        <v>0</v>
      </c>
      <c r="BH86" s="5"/>
      <c r="BI86" s="6">
        <f>U86-AP86</f>
        <v>0</v>
      </c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</row>
    <row r="87" spans="1:75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 t="e">
        <f>VLOOKUP(L87,'[3]償却率（定額法）'!$B$6:$C$104,2)</f>
        <v>#N/A</v>
      </c>
      <c r="N87" s="12"/>
      <c r="O87" s="12"/>
      <c r="P87" s="11">
        <f>IF(O87="",N87,O87)</f>
        <v>0</v>
      </c>
      <c r="Q87" s="7">
        <f>YEAR(P87)</f>
        <v>1900</v>
      </c>
      <c r="R87" s="7">
        <f>MONTH(P87)</f>
        <v>1</v>
      </c>
      <c r="S87" s="7">
        <f>DAY(N87)</f>
        <v>0</v>
      </c>
      <c r="T87" s="5" t="str">
        <f>IF(Q87=1900,"",IF(R87&lt;4,Q87-1,Q87))</f>
        <v/>
      </c>
      <c r="U87" s="8"/>
      <c r="V87" s="5"/>
      <c r="W87" s="5"/>
      <c r="X87" s="10">
        <f>IF(BG87=0,0,IF(BG87&gt;L87,U87-1,ROUND((U87*M87)*(BG87-1),0)))</f>
        <v>0</v>
      </c>
      <c r="Y87" s="10">
        <f>U87-X87</f>
        <v>0</v>
      </c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47">
        <f>IF(BG87=0,0,IF(BG87=L87,Y87-1,IF(Y87=1,0,ROUND(U87*M87,0))))</f>
        <v>0</v>
      </c>
      <c r="AO87" s="5"/>
      <c r="AP87" s="6">
        <f>Y87-AN87</f>
        <v>0</v>
      </c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7">
        <f>IF(T87="",0,$O$1-T87)</f>
        <v>0</v>
      </c>
      <c r="BH87" s="5"/>
      <c r="BI87" s="6">
        <f>U87-AP87</f>
        <v>0</v>
      </c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</row>
    <row r="88" spans="1:75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 t="e">
        <f>VLOOKUP(L88,'[3]償却率（定額法）'!$B$6:$C$104,2)</f>
        <v>#N/A</v>
      </c>
      <c r="N88" s="12"/>
      <c r="O88" s="12"/>
      <c r="P88" s="11">
        <f>IF(O88="",N88,O88)</f>
        <v>0</v>
      </c>
      <c r="Q88" s="7">
        <f>YEAR(P88)</f>
        <v>1900</v>
      </c>
      <c r="R88" s="7">
        <f>MONTH(P88)</f>
        <v>1</v>
      </c>
      <c r="S88" s="7">
        <f>DAY(N88)</f>
        <v>0</v>
      </c>
      <c r="T88" s="5" t="str">
        <f>IF(Q88=1900,"",IF(R88&lt;4,Q88-1,Q88))</f>
        <v/>
      </c>
      <c r="U88" s="8"/>
      <c r="V88" s="5"/>
      <c r="W88" s="5"/>
      <c r="X88" s="10">
        <f>IF(BG88=0,0,IF(BG88&gt;L88,U88-1,ROUND((U88*M88)*(BG88-1),0)))</f>
        <v>0</v>
      </c>
      <c r="Y88" s="10">
        <f>U88-X88</f>
        <v>0</v>
      </c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47">
        <f>IF(BG88=0,0,IF(BG88=L88,Y88-1,IF(Y88=1,0,ROUND(U88*M88,0))))</f>
        <v>0</v>
      </c>
      <c r="AO88" s="5"/>
      <c r="AP88" s="6">
        <f>Y88-AN88</f>
        <v>0</v>
      </c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7">
        <f>IF(T88="",0,$O$1-T88)</f>
        <v>0</v>
      </c>
      <c r="BH88" s="5"/>
      <c r="BI88" s="6">
        <f>U88-AP88</f>
        <v>0</v>
      </c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</row>
    <row r="89" spans="1:75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 t="e">
        <f>VLOOKUP(L89,'[3]償却率（定額法）'!$B$6:$C$104,2)</f>
        <v>#N/A</v>
      </c>
      <c r="N89" s="12"/>
      <c r="O89" s="12"/>
      <c r="P89" s="11">
        <f>IF(O89="",N89,O89)</f>
        <v>0</v>
      </c>
      <c r="Q89" s="7">
        <f>YEAR(P89)</f>
        <v>1900</v>
      </c>
      <c r="R89" s="7">
        <f>MONTH(P89)</f>
        <v>1</v>
      </c>
      <c r="S89" s="7">
        <f>DAY(N89)</f>
        <v>0</v>
      </c>
      <c r="T89" s="5" t="str">
        <f>IF(Q89=1900,"",IF(R89&lt;4,Q89-1,Q89))</f>
        <v/>
      </c>
      <c r="U89" s="8"/>
      <c r="V89" s="5"/>
      <c r="W89" s="5"/>
      <c r="X89" s="10">
        <f>IF(BG89=0,0,IF(BG89&gt;L89,U89-1,ROUND((U89*M89)*(BG89-1),0)))</f>
        <v>0</v>
      </c>
      <c r="Y89" s="10">
        <f>U89-X89</f>
        <v>0</v>
      </c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47">
        <f>IF(BG89=0,0,IF(BG89=L89,Y89-1,IF(Y89=1,0,ROUND(U89*M89,0))))</f>
        <v>0</v>
      </c>
      <c r="AO89" s="5"/>
      <c r="AP89" s="6">
        <f>Y89-AN89</f>
        <v>0</v>
      </c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7">
        <f>IF(T89="",0,$O$1-T89)</f>
        <v>0</v>
      </c>
      <c r="BH89" s="5"/>
      <c r="BI89" s="6">
        <f>U89-AP89</f>
        <v>0</v>
      </c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</row>
    <row r="90" spans="1:75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 t="e">
        <f>VLOOKUP(L90,'[3]償却率（定額法）'!$B$6:$C$104,2)</f>
        <v>#N/A</v>
      </c>
      <c r="N90" s="12"/>
      <c r="O90" s="12"/>
      <c r="P90" s="11">
        <f>IF(O90="",N90,O90)</f>
        <v>0</v>
      </c>
      <c r="Q90" s="7">
        <f>YEAR(P90)</f>
        <v>1900</v>
      </c>
      <c r="R90" s="7">
        <f>MONTH(P90)</f>
        <v>1</v>
      </c>
      <c r="S90" s="7">
        <f>DAY(N90)</f>
        <v>0</v>
      </c>
      <c r="T90" s="5" t="str">
        <f>IF(Q90=1900,"",IF(R90&lt;4,Q90-1,Q90))</f>
        <v/>
      </c>
      <c r="U90" s="8"/>
      <c r="V90" s="5"/>
      <c r="W90" s="5"/>
      <c r="X90" s="10">
        <f>IF(BG90=0,0,IF(BG90&gt;L90,U90-1,ROUND((U90*M90)*(BG90-1),0)))</f>
        <v>0</v>
      </c>
      <c r="Y90" s="10">
        <f>U90-X90</f>
        <v>0</v>
      </c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47">
        <f>IF(BG90=0,0,IF(BG90=L90,Y90-1,IF(Y90=1,0,ROUND(U90*M90,0))))</f>
        <v>0</v>
      </c>
      <c r="AO90" s="5"/>
      <c r="AP90" s="6">
        <f>Y90-AN90</f>
        <v>0</v>
      </c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7">
        <f>IF(T90="",0,$O$1-T90)</f>
        <v>0</v>
      </c>
      <c r="BH90" s="5"/>
      <c r="BI90" s="6">
        <f>U90-AP90</f>
        <v>0</v>
      </c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</row>
    <row r="91" spans="1:75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 t="e">
        <f>VLOOKUP(L91,'[3]償却率（定額法）'!$B$6:$C$104,2)</f>
        <v>#N/A</v>
      </c>
      <c r="N91" s="12"/>
      <c r="O91" s="12"/>
      <c r="P91" s="11">
        <f>IF(O91="",N91,O91)</f>
        <v>0</v>
      </c>
      <c r="Q91" s="7">
        <f>YEAR(P91)</f>
        <v>1900</v>
      </c>
      <c r="R91" s="7">
        <f>MONTH(P91)</f>
        <v>1</v>
      </c>
      <c r="S91" s="7">
        <f>DAY(N91)</f>
        <v>0</v>
      </c>
      <c r="T91" s="5" t="str">
        <f>IF(Q91=1900,"",IF(R91&lt;4,Q91-1,Q91))</f>
        <v/>
      </c>
      <c r="U91" s="8"/>
      <c r="V91" s="5"/>
      <c r="W91" s="5"/>
      <c r="X91" s="10">
        <f>IF(BG91=0,0,IF(BG91&gt;L91,U91-1,ROUND((U91*M91)*(BG91-1),0)))</f>
        <v>0</v>
      </c>
      <c r="Y91" s="10">
        <f>U91-X91</f>
        <v>0</v>
      </c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47">
        <f>IF(BG91=0,0,IF(BG91=L91,Y91-1,IF(Y91=1,0,ROUND(U91*M91,0))))</f>
        <v>0</v>
      </c>
      <c r="AO91" s="5"/>
      <c r="AP91" s="6">
        <f>Y91-AN91</f>
        <v>0</v>
      </c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7">
        <f>IF(T91="",0,$O$1-T91)</f>
        <v>0</v>
      </c>
      <c r="BH91" s="5"/>
      <c r="BI91" s="6">
        <f>U91-AP91</f>
        <v>0</v>
      </c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</row>
    <row r="92" spans="1:75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 t="e">
        <f>VLOOKUP(L92,'[3]償却率（定額法）'!$B$6:$C$104,2)</f>
        <v>#N/A</v>
      </c>
      <c r="N92" s="12"/>
      <c r="O92" s="12"/>
      <c r="P92" s="11">
        <f>IF(O92="",N92,O92)</f>
        <v>0</v>
      </c>
      <c r="Q92" s="7">
        <f>YEAR(P92)</f>
        <v>1900</v>
      </c>
      <c r="R92" s="7">
        <f>MONTH(P92)</f>
        <v>1</v>
      </c>
      <c r="S92" s="7">
        <f>DAY(N92)</f>
        <v>0</v>
      </c>
      <c r="T92" s="5" t="str">
        <f>IF(Q92=1900,"",IF(R92&lt;4,Q92-1,Q92))</f>
        <v/>
      </c>
      <c r="U92" s="8"/>
      <c r="V92" s="5"/>
      <c r="W92" s="5"/>
      <c r="X92" s="10">
        <f>IF(BG92=0,0,IF(BG92&gt;L92,U92-1,ROUND((U92*M92)*(BG92-1),0)))</f>
        <v>0</v>
      </c>
      <c r="Y92" s="10">
        <f>U92-X92</f>
        <v>0</v>
      </c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47">
        <f>IF(BG92=0,0,IF(BG92=L92,Y92-1,IF(Y92=1,0,ROUND(U92*M92,0))))</f>
        <v>0</v>
      </c>
      <c r="AO92" s="5"/>
      <c r="AP92" s="6">
        <f>Y92-AN92</f>
        <v>0</v>
      </c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7">
        <f>IF(T92="",0,$O$1-T92)</f>
        <v>0</v>
      </c>
      <c r="BH92" s="5"/>
      <c r="BI92" s="6">
        <f>U92-AP92</f>
        <v>0</v>
      </c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</row>
    <row r="93" spans="1:75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 t="e">
        <f>VLOOKUP(L93,'[3]償却率（定額法）'!$B$6:$C$104,2)</f>
        <v>#N/A</v>
      </c>
      <c r="N93" s="12"/>
      <c r="O93" s="12"/>
      <c r="P93" s="11">
        <f>IF(O93="",N93,O93)</f>
        <v>0</v>
      </c>
      <c r="Q93" s="7">
        <f>YEAR(P93)</f>
        <v>1900</v>
      </c>
      <c r="R93" s="7">
        <f>MONTH(P93)</f>
        <v>1</v>
      </c>
      <c r="S93" s="7">
        <f>DAY(N93)</f>
        <v>0</v>
      </c>
      <c r="T93" s="5" t="str">
        <f>IF(Q93=1900,"",IF(R93&lt;4,Q93-1,Q93))</f>
        <v/>
      </c>
      <c r="U93" s="8"/>
      <c r="V93" s="5"/>
      <c r="W93" s="5"/>
      <c r="X93" s="10">
        <f>IF(BG93=0,0,IF(BG93&gt;L93,U93-1,ROUND((U93*M93)*(BG93-1),0)))</f>
        <v>0</v>
      </c>
      <c r="Y93" s="10">
        <f>U93-X93</f>
        <v>0</v>
      </c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47">
        <f>IF(BG93=0,0,IF(BG93=L93,Y93-1,IF(Y93=1,0,ROUND(U93*M93,0))))</f>
        <v>0</v>
      </c>
      <c r="AO93" s="5"/>
      <c r="AP93" s="6">
        <f>Y93-AN93</f>
        <v>0</v>
      </c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7">
        <f>IF(T93="",0,$O$1-T93)</f>
        <v>0</v>
      </c>
      <c r="BH93" s="5"/>
      <c r="BI93" s="6">
        <f>U93-AP93</f>
        <v>0</v>
      </c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</row>
    <row r="94" spans="1:75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 t="e">
        <f>VLOOKUP(L94,'[3]償却率（定額法）'!$B$6:$C$104,2)</f>
        <v>#N/A</v>
      </c>
      <c r="N94" s="12"/>
      <c r="O94" s="12"/>
      <c r="P94" s="11">
        <f>IF(O94="",N94,O94)</f>
        <v>0</v>
      </c>
      <c r="Q94" s="7">
        <f>YEAR(P94)</f>
        <v>1900</v>
      </c>
      <c r="R94" s="7">
        <f>MONTH(P94)</f>
        <v>1</v>
      </c>
      <c r="S94" s="7">
        <f>DAY(N94)</f>
        <v>0</v>
      </c>
      <c r="T94" s="5" t="str">
        <f>IF(Q94=1900,"",IF(R94&lt;4,Q94-1,Q94))</f>
        <v/>
      </c>
      <c r="U94" s="8"/>
      <c r="V94" s="5"/>
      <c r="W94" s="5"/>
      <c r="X94" s="10">
        <f>IF(BG94=0,0,IF(BG94&gt;L94,U94-1,ROUND((U94*M94)*(BG94-1),0)))</f>
        <v>0</v>
      </c>
      <c r="Y94" s="10">
        <f>U94-X94</f>
        <v>0</v>
      </c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47">
        <f>IF(BG94=0,0,IF(BG94=L94,Y94-1,IF(Y94=1,0,ROUND(U94*M94,0))))</f>
        <v>0</v>
      </c>
      <c r="AO94" s="5"/>
      <c r="AP94" s="6">
        <f>Y94-AN94</f>
        <v>0</v>
      </c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7">
        <f>IF(T94="",0,$O$1-T94)</f>
        <v>0</v>
      </c>
      <c r="BH94" s="5"/>
      <c r="BI94" s="6">
        <f>U94-AP94</f>
        <v>0</v>
      </c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</row>
    <row r="95" spans="1:75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 t="e">
        <f>VLOOKUP(L95,'[3]償却率（定額法）'!$B$6:$C$104,2)</f>
        <v>#N/A</v>
      </c>
      <c r="N95" s="12"/>
      <c r="O95" s="12"/>
      <c r="P95" s="11">
        <f>IF(O95="",N95,O95)</f>
        <v>0</v>
      </c>
      <c r="Q95" s="7">
        <f>YEAR(P95)</f>
        <v>1900</v>
      </c>
      <c r="R95" s="7">
        <f>MONTH(P95)</f>
        <v>1</v>
      </c>
      <c r="S95" s="7">
        <f>DAY(N95)</f>
        <v>0</v>
      </c>
      <c r="T95" s="5" t="str">
        <f>IF(Q95=1900,"",IF(R95&lt;4,Q95-1,Q95))</f>
        <v/>
      </c>
      <c r="U95" s="8"/>
      <c r="V95" s="5"/>
      <c r="W95" s="5"/>
      <c r="X95" s="10">
        <f>IF(BG95=0,0,IF(BG95&gt;L95,U95-1,ROUND((U95*M95)*(BG95-1),0)))</f>
        <v>0</v>
      </c>
      <c r="Y95" s="10">
        <f>U95-X95</f>
        <v>0</v>
      </c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47">
        <f>IF(BG95=0,0,IF(BG95=L95,Y95-1,IF(Y95=1,0,ROUND(U95*M95,0))))</f>
        <v>0</v>
      </c>
      <c r="AO95" s="5"/>
      <c r="AP95" s="6">
        <f>Y95-AN95</f>
        <v>0</v>
      </c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7">
        <f>IF(T95="",0,$O$1-T95)</f>
        <v>0</v>
      </c>
      <c r="BH95" s="5"/>
      <c r="BI95" s="6">
        <f>U95-AP95</f>
        <v>0</v>
      </c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</row>
    <row r="96" spans="1:75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 t="e">
        <f>VLOOKUP(L96,'[3]償却率（定額法）'!$B$6:$C$104,2)</f>
        <v>#N/A</v>
      </c>
      <c r="N96" s="12"/>
      <c r="O96" s="12"/>
      <c r="P96" s="11">
        <f>IF(O96="",N96,O96)</f>
        <v>0</v>
      </c>
      <c r="Q96" s="7">
        <f>YEAR(P96)</f>
        <v>1900</v>
      </c>
      <c r="R96" s="7">
        <f>MONTH(P96)</f>
        <v>1</v>
      </c>
      <c r="S96" s="7">
        <f>DAY(N96)</f>
        <v>0</v>
      </c>
      <c r="T96" s="5" t="str">
        <f>IF(Q96=1900,"",IF(R96&lt;4,Q96-1,Q96))</f>
        <v/>
      </c>
      <c r="U96" s="8"/>
      <c r="V96" s="5"/>
      <c r="W96" s="5"/>
      <c r="X96" s="10">
        <f>IF(BG96=0,0,IF(BG96&gt;L96,U96-1,ROUND((U96*M96)*(BG96-1),0)))</f>
        <v>0</v>
      </c>
      <c r="Y96" s="10">
        <f>U96-X96</f>
        <v>0</v>
      </c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47">
        <f>IF(BG96=0,0,IF(BG96=L96,Y96-1,IF(Y96=1,0,ROUND(U96*M96,0))))</f>
        <v>0</v>
      </c>
      <c r="AO96" s="5"/>
      <c r="AP96" s="6">
        <f>Y96-AN96</f>
        <v>0</v>
      </c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7">
        <f>IF(T96="",0,$O$1-T96)</f>
        <v>0</v>
      </c>
      <c r="BH96" s="5"/>
      <c r="BI96" s="6">
        <f>U96-AP96</f>
        <v>0</v>
      </c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</row>
    <row r="97" spans="1:75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 t="e">
        <f>VLOOKUP(L97,'[3]償却率（定額法）'!$B$6:$C$104,2)</f>
        <v>#N/A</v>
      </c>
      <c r="N97" s="12"/>
      <c r="O97" s="12"/>
      <c r="P97" s="11">
        <f>IF(O97="",N97,O97)</f>
        <v>0</v>
      </c>
      <c r="Q97" s="7">
        <f>YEAR(P97)</f>
        <v>1900</v>
      </c>
      <c r="R97" s="7">
        <f>MONTH(P97)</f>
        <v>1</v>
      </c>
      <c r="S97" s="7">
        <f>DAY(N97)</f>
        <v>0</v>
      </c>
      <c r="T97" s="5" t="str">
        <f>IF(Q97=1900,"",IF(R97&lt;4,Q97-1,Q97))</f>
        <v/>
      </c>
      <c r="U97" s="8"/>
      <c r="V97" s="5"/>
      <c r="W97" s="5"/>
      <c r="X97" s="10">
        <f>IF(BG97=0,0,IF(BG97&gt;L97,U97-1,ROUND((U97*M97)*(BG97-1),0)))</f>
        <v>0</v>
      </c>
      <c r="Y97" s="10">
        <f>U97-X97</f>
        <v>0</v>
      </c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47">
        <f>IF(BG97=0,0,IF(BG97=L97,Y97-1,IF(Y97=1,0,ROUND(U97*M97,0))))</f>
        <v>0</v>
      </c>
      <c r="AO97" s="5"/>
      <c r="AP97" s="6">
        <f>Y97-AN97</f>
        <v>0</v>
      </c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7">
        <f>IF(T97="",0,$O$1-T97)</f>
        <v>0</v>
      </c>
      <c r="BH97" s="5"/>
      <c r="BI97" s="6">
        <f>U97-AP97</f>
        <v>0</v>
      </c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</row>
    <row r="98" spans="1:75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 t="e">
        <f>VLOOKUP(L98,'[3]償却率（定額法）'!$B$6:$C$104,2)</f>
        <v>#N/A</v>
      </c>
      <c r="N98" s="12"/>
      <c r="O98" s="12"/>
      <c r="P98" s="11">
        <f>IF(O98="",N98,O98)</f>
        <v>0</v>
      </c>
      <c r="Q98" s="7">
        <f>YEAR(P98)</f>
        <v>1900</v>
      </c>
      <c r="R98" s="7">
        <f>MONTH(P98)</f>
        <v>1</v>
      </c>
      <c r="S98" s="7">
        <f>DAY(N98)</f>
        <v>0</v>
      </c>
      <c r="T98" s="5" t="str">
        <f>IF(Q98=1900,"",IF(R98&lt;4,Q98-1,Q98))</f>
        <v/>
      </c>
      <c r="U98" s="8"/>
      <c r="V98" s="5"/>
      <c r="W98" s="5"/>
      <c r="X98" s="10">
        <f>IF(BG98=0,0,IF(BG98&gt;L98,U98-1,ROUND((U98*M98)*(BG98-1),0)))</f>
        <v>0</v>
      </c>
      <c r="Y98" s="10">
        <f>U98-X98</f>
        <v>0</v>
      </c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47">
        <f>IF(BG98=0,0,IF(BG98=L98,Y98-1,IF(Y98=1,0,ROUND(U98*M98,0))))</f>
        <v>0</v>
      </c>
      <c r="AO98" s="5"/>
      <c r="AP98" s="6">
        <f>Y98-AN98</f>
        <v>0</v>
      </c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7">
        <f>IF(T98="",0,$O$1-T98)</f>
        <v>0</v>
      </c>
      <c r="BH98" s="5"/>
      <c r="BI98" s="6">
        <f>U98-AP98</f>
        <v>0</v>
      </c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</row>
    <row r="99" spans="1:75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 t="e">
        <f>VLOOKUP(L99,'[3]償却率（定額法）'!$B$6:$C$104,2)</f>
        <v>#N/A</v>
      </c>
      <c r="N99" s="12"/>
      <c r="O99" s="12"/>
      <c r="P99" s="11">
        <f>IF(O99="",N99,O99)</f>
        <v>0</v>
      </c>
      <c r="Q99" s="7">
        <f>YEAR(P99)</f>
        <v>1900</v>
      </c>
      <c r="R99" s="7">
        <f>MONTH(P99)</f>
        <v>1</v>
      </c>
      <c r="S99" s="7">
        <f>DAY(N99)</f>
        <v>0</v>
      </c>
      <c r="T99" s="5" t="str">
        <f>IF(Q99=1900,"",IF(R99&lt;4,Q99-1,Q99))</f>
        <v/>
      </c>
      <c r="U99" s="8"/>
      <c r="V99" s="5"/>
      <c r="W99" s="5"/>
      <c r="X99" s="10">
        <f>IF(BG99=0,0,IF(BG99&gt;L99,U99-1,ROUND((U99*M99)*(BG99-1),0)))</f>
        <v>0</v>
      </c>
      <c r="Y99" s="10">
        <f>U99-X99</f>
        <v>0</v>
      </c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47">
        <f>IF(BG99=0,0,IF(BG99=L99,Y99-1,IF(Y99=1,0,ROUND(U99*M99,0))))</f>
        <v>0</v>
      </c>
      <c r="AO99" s="5"/>
      <c r="AP99" s="6">
        <f>Y99-AN99</f>
        <v>0</v>
      </c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7">
        <f>IF(T99="",0,$O$1-T99)</f>
        <v>0</v>
      </c>
      <c r="BH99" s="5"/>
      <c r="BI99" s="6">
        <f>U99-AP99</f>
        <v>0</v>
      </c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</row>
    <row r="100" spans="1:75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12"/>
      <c r="O100" s="12"/>
      <c r="P100" s="11"/>
      <c r="Q100" s="7"/>
      <c r="R100" s="7"/>
      <c r="S100" s="7"/>
      <c r="T100" s="5"/>
      <c r="U100" s="8"/>
      <c r="V100" s="5"/>
      <c r="W100" s="5"/>
      <c r="X100" s="10"/>
      <c r="Y100" s="10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47"/>
      <c r="AO100" s="5"/>
      <c r="AP100" s="6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7"/>
      <c r="BH100" s="5"/>
      <c r="BI100" s="6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</row>
  </sheetData>
  <mergeCells count="60">
    <mergeCell ref="BV3:BV4"/>
    <mergeCell ref="BW3:BW4"/>
    <mergeCell ref="BO3:BO4"/>
    <mergeCell ref="BP3:BP4"/>
    <mergeCell ref="BQ3:BQ4"/>
    <mergeCell ref="BR3:BR4"/>
    <mergeCell ref="BS3:BS4"/>
    <mergeCell ref="BT3:BT4"/>
    <mergeCell ref="BU3:BU4"/>
    <mergeCell ref="AZ3:AZ4"/>
    <mergeCell ref="BN3:BN4"/>
    <mergeCell ref="BB3:BB4"/>
    <mergeCell ref="BC3:BD3"/>
    <mergeCell ref="BE3:BE4"/>
    <mergeCell ref="BF3:BF4"/>
    <mergeCell ref="BG3:BG4"/>
    <mergeCell ref="BH3:BH4"/>
    <mergeCell ref="BI3:BI4"/>
    <mergeCell ref="AQ3:AQ4"/>
    <mergeCell ref="AR3:AU3"/>
    <mergeCell ref="AV3:AV4"/>
    <mergeCell ref="BK3:BK4"/>
    <mergeCell ref="BL3:BL4"/>
    <mergeCell ref="BM3:BM4"/>
    <mergeCell ref="BJ3:BJ4"/>
    <mergeCell ref="AW3:AW4"/>
    <mergeCell ref="AX3:AX4"/>
    <mergeCell ref="AY3:AY4"/>
    <mergeCell ref="BA3:BA4"/>
    <mergeCell ref="Y3:Y4"/>
    <mergeCell ref="Z3:Z4"/>
    <mergeCell ref="AB3:AG3"/>
    <mergeCell ref="AH3:AH4"/>
    <mergeCell ref="AI3:AO3"/>
    <mergeCell ref="AP3:AP4"/>
    <mergeCell ref="N3:N4"/>
    <mergeCell ref="O3:O4"/>
    <mergeCell ref="P3:P4"/>
    <mergeCell ref="L3:L4"/>
    <mergeCell ref="Q3:S3"/>
    <mergeCell ref="T3:T4"/>
    <mergeCell ref="V3:V4"/>
    <mergeCell ref="U3:U4"/>
    <mergeCell ref="AA3:AA4"/>
    <mergeCell ref="H3:H4"/>
    <mergeCell ref="I3:I4"/>
    <mergeCell ref="W3:W4"/>
    <mergeCell ref="X3:X4"/>
    <mergeCell ref="J3:J4"/>
    <mergeCell ref="K3:K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  <pageSetup paperSize="8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E6FB-AAA4-4368-A7B3-FD581B1C98C3}">
  <sheetPr>
    <tabColor theme="4"/>
    <pageSetUpPr fitToPage="1"/>
  </sheetPr>
  <dimension ref="A1:BW100"/>
  <sheetViews>
    <sheetView view="pageBreakPreview" zoomScale="60" zoomScaleNormal="75" workbookViewId="0">
      <pane xSplit="9" ySplit="4" topLeftCell="J5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ColWidth="9" defaultRowHeight="13.5" outlineLevelCol="1" x14ac:dyDescent="0.15"/>
  <cols>
    <col min="1" max="2" width="5.25" style="1" bestFit="1" customWidth="1"/>
    <col min="3" max="3" width="9.875" style="1" bestFit="1" customWidth="1"/>
    <col min="4" max="4" width="9.5" style="1" hidden="1" customWidth="1"/>
    <col min="5" max="5" width="11.625" style="1" bestFit="1" customWidth="1"/>
    <col min="6" max="6" width="11.375" style="1" bestFit="1" customWidth="1"/>
    <col min="7" max="8" width="11.375" style="1" customWidth="1"/>
    <col min="9" max="9" width="20.5" style="1" bestFit="1" customWidth="1"/>
    <col min="10" max="10" width="10.125" style="1" bestFit="1" customWidth="1"/>
    <col min="11" max="11" width="13" style="1" bestFit="1" customWidth="1"/>
    <col min="12" max="13" width="9" style="1"/>
    <col min="14" max="14" width="11" style="4" bestFit="1" customWidth="1"/>
    <col min="15" max="16" width="10.5" style="4" bestFit="1" customWidth="1"/>
    <col min="17" max="19" width="6.5" style="1" customWidth="1"/>
    <col min="20" max="20" width="6.625" style="1" customWidth="1"/>
    <col min="21" max="21" width="11.5" style="3" bestFit="1" customWidth="1"/>
    <col min="22" max="22" width="0" style="1" hidden="1" customWidth="1"/>
    <col min="23" max="23" width="13" style="1" hidden="1" customWidth="1"/>
    <col min="24" max="24" width="11.5" style="1" customWidth="1"/>
    <col min="25" max="25" width="19.5" style="1" customWidth="1"/>
    <col min="26" max="26" width="13" style="1" hidden="1" customWidth="1" outlineLevel="1"/>
    <col min="27" max="28" width="11" style="1" hidden="1" customWidth="1" outlineLevel="1"/>
    <col min="29" max="29" width="15.125" style="1" hidden="1" customWidth="1" outlineLevel="1"/>
    <col min="30" max="30" width="17.125" style="1" hidden="1" customWidth="1" outlineLevel="1"/>
    <col min="31" max="31" width="13" style="1" hidden="1" customWidth="1" outlineLevel="1"/>
    <col min="32" max="32" width="9" style="1" hidden="1" customWidth="1" outlineLevel="1"/>
    <col min="33" max="34" width="11" style="1" hidden="1" customWidth="1" outlineLevel="1"/>
    <col min="35" max="35" width="9" style="1" hidden="1" customWidth="1" outlineLevel="1"/>
    <col min="36" max="36" width="15.125" style="1" hidden="1" customWidth="1" outlineLevel="1"/>
    <col min="37" max="37" width="17.125" style="1" hidden="1" customWidth="1" outlineLevel="1"/>
    <col min="38" max="38" width="13" style="1" hidden="1" customWidth="1" outlineLevel="1"/>
    <col min="39" max="39" width="14.125" style="1" hidden="1" customWidth="1" outlineLevel="1"/>
    <col min="40" max="40" width="11" style="1" bestFit="1" customWidth="1" collapsed="1"/>
    <col min="41" max="41" width="9" style="1" customWidth="1"/>
    <col min="42" max="42" width="10.625" style="1" customWidth="1"/>
    <col min="43" max="43" width="9" style="1" customWidth="1" outlineLevel="1"/>
    <col min="44" max="44" width="7.5" style="1" hidden="1" customWidth="1" outlineLevel="1"/>
    <col min="45" max="45" width="11.625" style="1" hidden="1" customWidth="1" outlineLevel="1"/>
    <col min="46" max="46" width="16.125" style="1" hidden="1" customWidth="1" outlineLevel="1"/>
    <col min="47" max="47" width="9" style="1" hidden="1" customWidth="1" outlineLevel="1"/>
    <col min="48" max="48" width="10.875" style="1" customWidth="1" outlineLevel="1"/>
    <col min="49" max="49" width="9" style="1" hidden="1" customWidth="1" outlineLevel="1"/>
    <col min="50" max="50" width="15.125" style="1" hidden="1" customWidth="1" outlineLevel="1"/>
    <col min="51" max="51" width="13" style="1" hidden="1" customWidth="1" outlineLevel="1"/>
    <col min="52" max="52" width="12" style="1" customWidth="1" outlineLevel="1"/>
    <col min="53" max="53" width="7.125" style="1" hidden="1" customWidth="1" outlineLevel="1"/>
    <col min="54" max="54" width="15.125" style="1" hidden="1" customWidth="1" outlineLevel="1"/>
    <col min="55" max="55" width="8.625" style="1" hidden="1" customWidth="1" outlineLevel="1"/>
    <col min="56" max="56" width="11.75" style="1" hidden="1" customWidth="1" outlineLevel="1"/>
    <col min="57" max="57" width="6.5" style="1" hidden="1" customWidth="1" outlineLevel="1"/>
    <col min="58" max="58" width="7.25" style="1" hidden="1" customWidth="1" outlineLevel="1"/>
    <col min="59" max="59" width="6.375" style="1" customWidth="1"/>
    <col min="60" max="60" width="11" style="1" hidden="1" customWidth="1"/>
    <col min="61" max="61" width="11.5" style="1" customWidth="1"/>
    <col min="62" max="62" width="20.5" style="1" hidden="1" customWidth="1"/>
    <col min="63" max="65" width="0" style="1" hidden="1" customWidth="1"/>
    <col min="66" max="66" width="11.125" style="1" hidden="1" customWidth="1"/>
    <col min="67" max="67" width="11" style="1" hidden="1" customWidth="1"/>
    <col min="68" max="68" width="0" style="1" hidden="1" customWidth="1"/>
    <col min="69" max="69" width="7.125" style="1" hidden="1" customWidth="1"/>
    <col min="70" max="70" width="0" style="1" hidden="1" customWidth="1"/>
    <col min="71" max="71" width="7.125" style="1" hidden="1" customWidth="1"/>
    <col min="72" max="74" width="0" style="1" hidden="1" customWidth="1"/>
    <col min="75" max="75" width="12.5" style="1" hidden="1" customWidth="1"/>
    <col min="76" max="16384" width="9" style="1"/>
  </cols>
  <sheetData>
    <row r="1" spans="1:75" ht="14.25" thickBot="1" x14ac:dyDescent="0.2">
      <c r="A1" s="43" t="s">
        <v>212</v>
      </c>
      <c r="B1" s="42"/>
      <c r="C1" s="42"/>
      <c r="D1" s="41" t="str">
        <f>土地!D1</f>
        <v>男鹿地区消防一部事務組合</v>
      </c>
      <c r="E1" s="41"/>
      <c r="F1" s="41"/>
      <c r="G1" s="40"/>
      <c r="O1" s="39">
        <f>土地!O1</f>
        <v>2022</v>
      </c>
    </row>
    <row r="3" spans="1:75" s="15" customFormat="1" ht="13.15" customHeight="1" x14ac:dyDescent="0.4">
      <c r="A3" s="16" t="s">
        <v>79</v>
      </c>
      <c r="B3" s="16" t="s">
        <v>78</v>
      </c>
      <c r="C3" s="16" t="s">
        <v>77</v>
      </c>
      <c r="D3" s="16" t="s">
        <v>76</v>
      </c>
      <c r="E3" s="17" t="s">
        <v>75</v>
      </c>
      <c r="F3" s="33" t="s">
        <v>74</v>
      </c>
      <c r="G3" s="17" t="s">
        <v>73</v>
      </c>
      <c r="H3" s="17" t="s">
        <v>72</v>
      </c>
      <c r="I3" s="17" t="s">
        <v>71</v>
      </c>
      <c r="J3" s="16" t="s">
        <v>70</v>
      </c>
      <c r="K3" s="17" t="s">
        <v>69</v>
      </c>
      <c r="L3" s="19" t="s">
        <v>68</v>
      </c>
      <c r="M3" s="20" t="s">
        <v>67</v>
      </c>
      <c r="N3" s="32" t="s">
        <v>66</v>
      </c>
      <c r="O3" s="31" t="s">
        <v>65</v>
      </c>
      <c r="P3" s="38" t="s">
        <v>64</v>
      </c>
      <c r="Q3" s="18" t="s">
        <v>63</v>
      </c>
      <c r="R3" s="18"/>
      <c r="S3" s="18"/>
      <c r="T3" s="37" t="s">
        <v>206</v>
      </c>
      <c r="U3" s="27" t="s">
        <v>61</v>
      </c>
      <c r="V3" s="16" t="s">
        <v>60</v>
      </c>
      <c r="W3" s="19" t="s">
        <v>59</v>
      </c>
      <c r="X3" s="36" t="s">
        <v>58</v>
      </c>
      <c r="Y3" s="36" t="s">
        <v>57</v>
      </c>
      <c r="Z3" s="19" t="s">
        <v>56</v>
      </c>
      <c r="AA3" s="19" t="s">
        <v>55</v>
      </c>
      <c r="AB3" s="19" t="s">
        <v>53</v>
      </c>
      <c r="AC3" s="19"/>
      <c r="AD3" s="19"/>
      <c r="AE3" s="19"/>
      <c r="AF3" s="19"/>
      <c r="AG3" s="19"/>
      <c r="AH3" s="19" t="s">
        <v>54</v>
      </c>
      <c r="AI3" s="19" t="s">
        <v>53</v>
      </c>
      <c r="AJ3" s="19"/>
      <c r="AK3" s="19"/>
      <c r="AL3" s="19"/>
      <c r="AM3" s="19"/>
      <c r="AN3" s="19"/>
      <c r="AO3" s="19"/>
      <c r="AP3" s="18" t="s">
        <v>52</v>
      </c>
      <c r="AQ3" s="16" t="s">
        <v>51</v>
      </c>
      <c r="AR3" s="17" t="s">
        <v>50</v>
      </c>
      <c r="AS3" s="17"/>
      <c r="AT3" s="17"/>
      <c r="AU3" s="17"/>
      <c r="AV3" s="19" t="s">
        <v>49</v>
      </c>
      <c r="AW3" s="16" t="s">
        <v>48</v>
      </c>
      <c r="AX3" s="19" t="s">
        <v>47</v>
      </c>
      <c r="AY3" s="19" t="s">
        <v>46</v>
      </c>
      <c r="AZ3" s="19" t="s">
        <v>45</v>
      </c>
      <c r="BA3" s="19" t="s">
        <v>44</v>
      </c>
      <c r="BB3" s="19" t="s">
        <v>43</v>
      </c>
      <c r="BC3" s="35" t="s">
        <v>42</v>
      </c>
      <c r="BD3" s="34"/>
      <c r="BE3" s="17" t="s">
        <v>196</v>
      </c>
      <c r="BF3" s="17" t="s">
        <v>40</v>
      </c>
      <c r="BG3" s="18" t="s">
        <v>195</v>
      </c>
      <c r="BH3" s="33" t="s">
        <v>38</v>
      </c>
      <c r="BI3" s="18" t="s">
        <v>37</v>
      </c>
      <c r="BJ3" s="17" t="s">
        <v>36</v>
      </c>
      <c r="BK3" s="17" t="s">
        <v>35</v>
      </c>
      <c r="BL3" s="17" t="s">
        <v>34</v>
      </c>
      <c r="BM3" s="17" t="s">
        <v>33</v>
      </c>
      <c r="BN3" s="17" t="s">
        <v>32</v>
      </c>
      <c r="BO3" s="17" t="s">
        <v>31</v>
      </c>
      <c r="BP3" s="17" t="s">
        <v>30</v>
      </c>
      <c r="BQ3" s="17" t="s">
        <v>29</v>
      </c>
      <c r="BR3" s="17" t="s">
        <v>28</v>
      </c>
      <c r="BS3" s="16" t="s">
        <v>27</v>
      </c>
      <c r="BT3" s="16" t="s">
        <v>26</v>
      </c>
      <c r="BU3" s="16" t="s">
        <v>25</v>
      </c>
      <c r="BV3" s="16" t="s">
        <v>24</v>
      </c>
      <c r="BW3" s="17" t="s">
        <v>23</v>
      </c>
    </row>
    <row r="4" spans="1:75" s="15" customFormat="1" ht="33" customHeight="1" x14ac:dyDescent="0.4">
      <c r="A4" s="16"/>
      <c r="B4" s="16"/>
      <c r="C4" s="16"/>
      <c r="D4" s="16"/>
      <c r="E4" s="17"/>
      <c r="F4" s="33"/>
      <c r="G4" s="17"/>
      <c r="H4" s="17"/>
      <c r="I4" s="17"/>
      <c r="J4" s="16"/>
      <c r="K4" s="17"/>
      <c r="L4" s="19"/>
      <c r="M4" s="20"/>
      <c r="N4" s="32"/>
      <c r="O4" s="31"/>
      <c r="P4" s="30"/>
      <c r="Q4" s="29" t="s">
        <v>22</v>
      </c>
      <c r="R4" s="29" t="s">
        <v>21</v>
      </c>
      <c r="S4" s="29" t="s">
        <v>20</v>
      </c>
      <c r="T4" s="28"/>
      <c r="U4" s="27"/>
      <c r="V4" s="16"/>
      <c r="W4" s="19"/>
      <c r="X4" s="26"/>
      <c r="Y4" s="26"/>
      <c r="Z4" s="19"/>
      <c r="AA4" s="19"/>
      <c r="AB4" s="24" t="s">
        <v>19</v>
      </c>
      <c r="AC4" s="24" t="s">
        <v>18</v>
      </c>
      <c r="AD4" s="24" t="s">
        <v>17</v>
      </c>
      <c r="AE4" s="24" t="s">
        <v>16</v>
      </c>
      <c r="AF4" s="24" t="s">
        <v>15</v>
      </c>
      <c r="AG4" s="24" t="s">
        <v>14</v>
      </c>
      <c r="AH4" s="19"/>
      <c r="AI4" s="24" t="s">
        <v>13</v>
      </c>
      <c r="AJ4" s="24" t="s">
        <v>12</v>
      </c>
      <c r="AK4" s="24" t="s">
        <v>11</v>
      </c>
      <c r="AL4" s="24" t="s">
        <v>10</v>
      </c>
      <c r="AM4" s="24" t="s">
        <v>9</v>
      </c>
      <c r="AN4" s="25" t="s">
        <v>8</v>
      </c>
      <c r="AO4" s="24" t="s">
        <v>7</v>
      </c>
      <c r="AP4" s="18"/>
      <c r="AQ4" s="16"/>
      <c r="AR4" s="23" t="s">
        <v>6</v>
      </c>
      <c r="AS4" s="23" t="s">
        <v>5</v>
      </c>
      <c r="AT4" s="23" t="s">
        <v>4</v>
      </c>
      <c r="AU4" s="23" t="s">
        <v>3</v>
      </c>
      <c r="AV4" s="19"/>
      <c r="AW4" s="16"/>
      <c r="AX4" s="19"/>
      <c r="AY4" s="19"/>
      <c r="AZ4" s="19"/>
      <c r="BA4" s="19"/>
      <c r="BB4" s="19"/>
      <c r="BC4" s="21" t="s">
        <v>2</v>
      </c>
      <c r="BD4" s="21" t="s">
        <v>1</v>
      </c>
      <c r="BE4" s="16"/>
      <c r="BF4" s="16"/>
      <c r="BG4" s="20"/>
      <c r="BH4" s="19"/>
      <c r="BI4" s="18"/>
      <c r="BJ4" s="16"/>
      <c r="BK4" s="16"/>
      <c r="BL4" s="17"/>
      <c r="BM4" s="16"/>
      <c r="BN4" s="16"/>
      <c r="BO4" s="17"/>
      <c r="BP4" s="16"/>
      <c r="BQ4" s="16"/>
      <c r="BR4" s="16"/>
      <c r="BS4" s="16"/>
      <c r="BT4" s="16"/>
      <c r="BU4" s="16"/>
      <c r="BV4" s="16"/>
      <c r="BW4" s="16"/>
    </row>
    <row r="5" spans="1:75" x14ac:dyDescent="0.15">
      <c r="A5" s="5" t="s">
        <v>194</v>
      </c>
      <c r="B5" s="5" t="s">
        <v>89</v>
      </c>
      <c r="C5" s="5"/>
      <c r="D5" s="5"/>
      <c r="E5" s="5" t="s">
        <v>88</v>
      </c>
      <c r="F5" s="5" t="s">
        <v>211</v>
      </c>
      <c r="G5" s="5"/>
      <c r="H5" s="5"/>
      <c r="I5" s="5" t="s">
        <v>210</v>
      </c>
      <c r="J5" s="5" t="s">
        <v>85</v>
      </c>
      <c r="K5" s="5" t="s">
        <v>209</v>
      </c>
      <c r="L5" s="5">
        <v>4</v>
      </c>
      <c r="M5" s="5">
        <f>VLOOKUP(L5,'[3]償却率（定額法）'!$B$6:$C$104,2)</f>
        <v>0.25</v>
      </c>
      <c r="N5" s="12" t="s">
        <v>208</v>
      </c>
      <c r="O5" s="12"/>
      <c r="P5" s="11" t="str">
        <f>IF(O5="",N5,O5)</f>
        <v>2009/07/14</v>
      </c>
      <c r="Q5" s="7">
        <f>YEAR(P5)</f>
        <v>2009</v>
      </c>
      <c r="R5" s="7">
        <f>MONTH(P5)</f>
        <v>7</v>
      </c>
      <c r="S5" s="7">
        <f>DAY(N5)</f>
        <v>14</v>
      </c>
      <c r="T5" s="5">
        <f>IF(Q5=1900,"",IF(R5&lt;4,Q5-1,Q5))</f>
        <v>2009</v>
      </c>
      <c r="U5" s="8">
        <v>1309403</v>
      </c>
      <c r="V5" s="5"/>
      <c r="W5" s="5"/>
      <c r="X5" s="10">
        <f>IF(BG5=0,0,IF(BG5&gt;L5,U5-1,ROUND((U5*M5)*(BG5-1),0)))</f>
        <v>1309402</v>
      </c>
      <c r="Y5" s="10">
        <f>U5-X5</f>
        <v>1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47">
        <f>IF(BG5=0,0,IF(BG5=L5,Y5-1,IF(Y5=1,0,ROUND(U5*M5,0))))</f>
        <v>0</v>
      </c>
      <c r="AO5" s="5"/>
      <c r="AP5" s="6">
        <f>Y5-AN5</f>
        <v>1</v>
      </c>
      <c r="AQ5" s="5"/>
      <c r="AR5" s="5"/>
      <c r="AS5" s="5"/>
      <c r="AT5" s="5"/>
      <c r="AU5" s="5"/>
      <c r="AV5" s="5" t="s">
        <v>207</v>
      </c>
      <c r="AW5" s="5"/>
      <c r="AX5" s="5"/>
      <c r="AY5" s="5"/>
      <c r="AZ5" s="5" t="s">
        <v>83</v>
      </c>
      <c r="BA5" s="5"/>
      <c r="BB5" s="5"/>
      <c r="BC5" s="5"/>
      <c r="BD5" s="5"/>
      <c r="BE5" s="5"/>
      <c r="BF5" s="5"/>
      <c r="BG5" s="7">
        <f>IF(T5="",0,$O$1-T5)</f>
        <v>13</v>
      </c>
      <c r="BH5" s="5" t="s">
        <v>82</v>
      </c>
      <c r="BI5" s="6">
        <f>U5-AP5</f>
        <v>1309402</v>
      </c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e">
        <f>VLOOKUP(L6,'[3]償却率（定額法）'!$B$6:$C$104,2)</f>
        <v>#N/A</v>
      </c>
      <c r="N6" s="12"/>
      <c r="O6" s="12"/>
      <c r="P6" s="11">
        <f>IF(O6="",N6,O6)</f>
        <v>0</v>
      </c>
      <c r="Q6" s="7">
        <f>YEAR(P6)</f>
        <v>1900</v>
      </c>
      <c r="R6" s="7">
        <f>MONTH(P6)</f>
        <v>1</v>
      </c>
      <c r="S6" s="7">
        <f>DAY(N6)</f>
        <v>0</v>
      </c>
      <c r="T6" s="5" t="str">
        <f>IF(Q6=1900,"",IF(R6&lt;4,Q6-1,Q6))</f>
        <v/>
      </c>
      <c r="U6" s="8"/>
      <c r="V6" s="5"/>
      <c r="W6" s="5"/>
      <c r="X6" s="10">
        <f>IF(BG6=0,0,IF(BG6&gt;L6,U6-1,ROUND((U6*M6)*(BG6-1),0)))</f>
        <v>0</v>
      </c>
      <c r="Y6" s="10">
        <f>U6-X6</f>
        <v>0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47">
        <f>IF(BG6=0,0,IF(BG6=L6,Y6-1,IF(Y6=1,0,ROUND(U6*M6,0))))</f>
        <v>0</v>
      </c>
      <c r="AO6" s="5"/>
      <c r="AP6" s="6">
        <f>Y6-AN6</f>
        <v>0</v>
      </c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7">
        <f>IF(T6="",0,$O$1-T6)</f>
        <v>0</v>
      </c>
      <c r="BH6" s="5"/>
      <c r="BI6" s="6">
        <f>U6-AP6</f>
        <v>0</v>
      </c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</row>
    <row r="7" spans="1:75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e">
        <f>VLOOKUP(L7,'[3]償却率（定額法）'!$B$6:$C$104,2)</f>
        <v>#N/A</v>
      </c>
      <c r="N7" s="12"/>
      <c r="O7" s="12"/>
      <c r="P7" s="11">
        <f>IF(O7="",N7,O7)</f>
        <v>0</v>
      </c>
      <c r="Q7" s="7">
        <f>YEAR(P7)</f>
        <v>1900</v>
      </c>
      <c r="R7" s="7">
        <f>MONTH(P7)</f>
        <v>1</v>
      </c>
      <c r="S7" s="7">
        <f>DAY(N7)</f>
        <v>0</v>
      </c>
      <c r="T7" s="5" t="str">
        <f>IF(Q7=1900,"",IF(R7&lt;4,Q7-1,Q7))</f>
        <v/>
      </c>
      <c r="U7" s="8"/>
      <c r="V7" s="5"/>
      <c r="W7" s="5"/>
      <c r="X7" s="10">
        <f>IF(BG7=0,0,IF(BG7&gt;L7,U7-1,ROUND((U7*M7)*(BG7-1),0)))</f>
        <v>0</v>
      </c>
      <c r="Y7" s="10">
        <f>U7-X7</f>
        <v>0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47">
        <f>IF(BG7=0,0,IF(BG7=L7,Y7-1,IF(Y7=1,0,ROUND(U7*M7,0))))</f>
        <v>0</v>
      </c>
      <c r="AO7" s="5"/>
      <c r="AP7" s="6">
        <f>Y7-AN7</f>
        <v>0</v>
      </c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7">
        <f>IF(T7="",0,$O$1-T7)</f>
        <v>0</v>
      </c>
      <c r="BH7" s="5"/>
      <c r="BI7" s="6">
        <f>U7-AP7</f>
        <v>0</v>
      </c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</row>
    <row r="8" spans="1:7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 t="e">
        <f>VLOOKUP(L8,'[3]償却率（定額法）'!$B$6:$C$104,2)</f>
        <v>#N/A</v>
      </c>
      <c r="N8" s="12"/>
      <c r="O8" s="12"/>
      <c r="P8" s="11">
        <f>IF(O8="",N8,O8)</f>
        <v>0</v>
      </c>
      <c r="Q8" s="7">
        <f>YEAR(P8)</f>
        <v>1900</v>
      </c>
      <c r="R8" s="7">
        <f>MONTH(P8)</f>
        <v>1</v>
      </c>
      <c r="S8" s="7">
        <f>DAY(N8)</f>
        <v>0</v>
      </c>
      <c r="T8" s="5" t="str">
        <f>IF(Q8=1900,"",IF(R8&lt;4,Q8-1,Q8))</f>
        <v/>
      </c>
      <c r="U8" s="8"/>
      <c r="V8" s="5"/>
      <c r="W8" s="5"/>
      <c r="X8" s="10">
        <f>IF(BG8=0,0,IF(BG8&gt;L8,U8-1,ROUND((U8*M8)*(BG8-1),0)))</f>
        <v>0</v>
      </c>
      <c r="Y8" s="10">
        <f>U8-X8</f>
        <v>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47">
        <f>IF(BG8=0,0,IF(BG8=L8,Y8-1,IF(Y8=1,0,ROUND(U8*M8,0))))</f>
        <v>0</v>
      </c>
      <c r="AO8" s="5"/>
      <c r="AP8" s="6">
        <f>Y8-AN8</f>
        <v>0</v>
      </c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7">
        <f>IF(T8="",0,$O$1-T8)</f>
        <v>0</v>
      </c>
      <c r="BH8" s="5"/>
      <c r="BI8" s="6">
        <f>U8-AP8</f>
        <v>0</v>
      </c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</row>
    <row r="9" spans="1:7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 t="e">
        <f>VLOOKUP(L9,'[3]償却率（定額法）'!$B$6:$C$104,2)</f>
        <v>#N/A</v>
      </c>
      <c r="N9" s="12"/>
      <c r="O9" s="12"/>
      <c r="P9" s="11">
        <f>IF(O9="",N9,O9)</f>
        <v>0</v>
      </c>
      <c r="Q9" s="7">
        <f>YEAR(P9)</f>
        <v>1900</v>
      </c>
      <c r="R9" s="7">
        <f>MONTH(P9)</f>
        <v>1</v>
      </c>
      <c r="S9" s="7">
        <f>DAY(N9)</f>
        <v>0</v>
      </c>
      <c r="T9" s="5" t="str">
        <f>IF(Q9=1900,"",IF(R9&lt;4,Q9-1,Q9))</f>
        <v/>
      </c>
      <c r="U9" s="8"/>
      <c r="V9" s="5"/>
      <c r="W9" s="5"/>
      <c r="X9" s="10">
        <f>IF(BG9=0,0,IF(BG9&gt;L9,U9-1,ROUND((U9*M9)*(BG9-1),0)))</f>
        <v>0</v>
      </c>
      <c r="Y9" s="10">
        <f>U9-X9</f>
        <v>0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47">
        <f>IF(BG9=0,0,IF(BG9=L9,Y9-1,IF(Y9=1,0,ROUND(U9*M9,0))))</f>
        <v>0</v>
      </c>
      <c r="AO9" s="5"/>
      <c r="AP9" s="6">
        <f>Y9-AN9</f>
        <v>0</v>
      </c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7">
        <f>IF(T9="",0,$O$1-T9)</f>
        <v>0</v>
      </c>
      <c r="BH9" s="5"/>
      <c r="BI9" s="6">
        <f>U9-AP9</f>
        <v>0</v>
      </c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 t="e">
        <f>VLOOKUP(L10,'[3]償却率（定額法）'!$B$6:$C$104,2)</f>
        <v>#N/A</v>
      </c>
      <c r="N10" s="12"/>
      <c r="O10" s="12"/>
      <c r="P10" s="11">
        <f>IF(O10="",N10,O10)</f>
        <v>0</v>
      </c>
      <c r="Q10" s="7">
        <f>YEAR(P10)</f>
        <v>1900</v>
      </c>
      <c r="R10" s="7">
        <f>MONTH(P10)</f>
        <v>1</v>
      </c>
      <c r="S10" s="7">
        <f>DAY(N10)</f>
        <v>0</v>
      </c>
      <c r="T10" s="5" t="str">
        <f>IF(Q10=1900,"",IF(R10&lt;4,Q10-1,Q10))</f>
        <v/>
      </c>
      <c r="U10" s="8"/>
      <c r="V10" s="5"/>
      <c r="W10" s="5"/>
      <c r="X10" s="10">
        <f>IF(BG10=0,0,IF(BG10&gt;L10,U10-1,ROUND((U10*M10)*(BG10-1),0)))</f>
        <v>0</v>
      </c>
      <c r="Y10" s="10">
        <f>U10-X10</f>
        <v>0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47">
        <f>IF(BG10=0,0,IF(BG10=L10,Y10-1,IF(Y10=1,0,ROUND(U10*M10,0))))</f>
        <v>0</v>
      </c>
      <c r="AO10" s="5"/>
      <c r="AP10" s="6">
        <f>Y10-AN10</f>
        <v>0</v>
      </c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7">
        <f>IF(T10="",0,$O$1-T10)</f>
        <v>0</v>
      </c>
      <c r="BH10" s="5"/>
      <c r="BI10" s="6">
        <f>U10-AP10</f>
        <v>0</v>
      </c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 t="e">
        <f>VLOOKUP(L11,'[3]償却率（定額法）'!$B$6:$C$104,2)</f>
        <v>#N/A</v>
      </c>
      <c r="N11" s="12"/>
      <c r="O11" s="12"/>
      <c r="P11" s="11">
        <f>IF(O11="",N11,O11)</f>
        <v>0</v>
      </c>
      <c r="Q11" s="7">
        <f>YEAR(P11)</f>
        <v>1900</v>
      </c>
      <c r="R11" s="7">
        <f>MONTH(P11)</f>
        <v>1</v>
      </c>
      <c r="S11" s="7">
        <f>DAY(N11)</f>
        <v>0</v>
      </c>
      <c r="T11" s="5" t="str">
        <f>IF(Q11=1900,"",IF(R11&lt;4,Q11-1,Q11))</f>
        <v/>
      </c>
      <c r="U11" s="8"/>
      <c r="V11" s="5"/>
      <c r="W11" s="5"/>
      <c r="X11" s="10">
        <f>IF(BG11=0,0,IF(BG11&gt;L11,U11-1,ROUND((U11*M11)*(BG11-1),0)))</f>
        <v>0</v>
      </c>
      <c r="Y11" s="10">
        <f>U11-X11</f>
        <v>0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47">
        <f>IF(BG11=0,0,IF(BG11=L11,Y11-1,IF(Y11=1,0,ROUND(U11*M11,0))))</f>
        <v>0</v>
      </c>
      <c r="AO11" s="5"/>
      <c r="AP11" s="6">
        <f>Y11-AN11</f>
        <v>0</v>
      </c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7">
        <f>IF(T11="",0,$O$1-T11)</f>
        <v>0</v>
      </c>
      <c r="BH11" s="5"/>
      <c r="BI11" s="6">
        <f>U11-AP11</f>
        <v>0</v>
      </c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</row>
    <row r="12" spans="1:75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 t="e">
        <f>VLOOKUP(L12,'[3]償却率（定額法）'!$B$6:$C$104,2)</f>
        <v>#N/A</v>
      </c>
      <c r="N12" s="12"/>
      <c r="O12" s="12"/>
      <c r="P12" s="11">
        <f>IF(O12="",N12,O12)</f>
        <v>0</v>
      </c>
      <c r="Q12" s="7">
        <f>YEAR(P12)</f>
        <v>1900</v>
      </c>
      <c r="R12" s="7">
        <f>MONTH(P12)</f>
        <v>1</v>
      </c>
      <c r="S12" s="7">
        <f>DAY(N12)</f>
        <v>0</v>
      </c>
      <c r="T12" s="5" t="str">
        <f>IF(Q12=1900,"",IF(R12&lt;4,Q12-1,Q12))</f>
        <v/>
      </c>
      <c r="U12" s="8"/>
      <c r="V12" s="5"/>
      <c r="W12" s="5"/>
      <c r="X12" s="10">
        <f>IF(BG12=0,0,IF(BG12&gt;L12,U12-1,ROUND((U12*M12)*(BG12-1),0)))</f>
        <v>0</v>
      </c>
      <c r="Y12" s="10">
        <f>U12-X12</f>
        <v>0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47">
        <f>IF(BG12=0,0,IF(BG12=L12,Y12-1,IF(Y12=1,0,ROUND(U12*M12,0))))</f>
        <v>0</v>
      </c>
      <c r="AO12" s="5"/>
      <c r="AP12" s="6">
        <f>Y12-AN12</f>
        <v>0</v>
      </c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7">
        <f>IF(T12="",0,$O$1-T12)</f>
        <v>0</v>
      </c>
      <c r="BH12" s="5"/>
      <c r="BI12" s="6">
        <f>U12-AP12</f>
        <v>0</v>
      </c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  <row r="13" spans="1:75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 t="e">
        <f>VLOOKUP(L13,'[3]償却率（定額法）'!$B$6:$C$104,2)</f>
        <v>#N/A</v>
      </c>
      <c r="N13" s="12"/>
      <c r="O13" s="12"/>
      <c r="P13" s="11">
        <f>IF(O13="",N13,O13)</f>
        <v>0</v>
      </c>
      <c r="Q13" s="7">
        <f>YEAR(P13)</f>
        <v>1900</v>
      </c>
      <c r="R13" s="7">
        <f>MONTH(P13)</f>
        <v>1</v>
      </c>
      <c r="S13" s="7">
        <f>DAY(N13)</f>
        <v>0</v>
      </c>
      <c r="T13" s="5" t="str">
        <f>IF(Q13=1900,"",IF(R13&lt;4,Q13-1,Q13))</f>
        <v/>
      </c>
      <c r="U13" s="8"/>
      <c r="V13" s="5"/>
      <c r="W13" s="5"/>
      <c r="X13" s="10">
        <f>IF(BG13=0,0,IF(BG13&gt;L13,U13-1,ROUND((U13*M13)*(BG13-1),0)))</f>
        <v>0</v>
      </c>
      <c r="Y13" s="10">
        <f>U13-X13</f>
        <v>0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47">
        <f>IF(BG13=0,0,IF(BG13=L13,Y13-1,IF(Y13=1,0,ROUND(U13*M13,0))))</f>
        <v>0</v>
      </c>
      <c r="AO13" s="5"/>
      <c r="AP13" s="6">
        <f>Y13-AN13</f>
        <v>0</v>
      </c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7">
        <f>IF(T13="",0,$O$1-T13)</f>
        <v>0</v>
      </c>
      <c r="BH13" s="5"/>
      <c r="BI13" s="6">
        <f>U13-AP13</f>
        <v>0</v>
      </c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 t="e">
        <f>VLOOKUP(L14,'[3]償却率（定額法）'!$B$6:$C$104,2)</f>
        <v>#N/A</v>
      </c>
      <c r="N14" s="12"/>
      <c r="O14" s="12"/>
      <c r="P14" s="11">
        <f>IF(O14="",N14,O14)</f>
        <v>0</v>
      </c>
      <c r="Q14" s="7">
        <f>YEAR(P14)</f>
        <v>1900</v>
      </c>
      <c r="R14" s="7">
        <f>MONTH(P14)</f>
        <v>1</v>
      </c>
      <c r="S14" s="7">
        <f>DAY(N14)</f>
        <v>0</v>
      </c>
      <c r="T14" s="5" t="str">
        <f>IF(Q14=1900,"",IF(R14&lt;4,Q14-1,Q14))</f>
        <v/>
      </c>
      <c r="U14" s="8"/>
      <c r="V14" s="5"/>
      <c r="W14" s="5"/>
      <c r="X14" s="10">
        <f>IF(BG14=0,0,IF(BG14&gt;L14,U14-1,ROUND((U14*M14)*(BG14-1),0)))</f>
        <v>0</v>
      </c>
      <c r="Y14" s="10">
        <f>U14-X14</f>
        <v>0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47">
        <f>IF(BG14=0,0,IF(BG14=L14,Y14-1,IF(Y14=1,0,ROUND(U14*M14,0))))</f>
        <v>0</v>
      </c>
      <c r="AO14" s="5"/>
      <c r="AP14" s="6">
        <f>Y14-AN14</f>
        <v>0</v>
      </c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7">
        <f>IF(T14="",0,$O$1-T14)</f>
        <v>0</v>
      </c>
      <c r="BH14" s="5"/>
      <c r="BI14" s="6">
        <f>U14-AP14</f>
        <v>0</v>
      </c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 t="e">
        <f>VLOOKUP(L15,'[3]償却率（定額法）'!$B$6:$C$104,2)</f>
        <v>#N/A</v>
      </c>
      <c r="N15" s="12"/>
      <c r="O15" s="12"/>
      <c r="P15" s="11">
        <f>IF(O15="",N15,O15)</f>
        <v>0</v>
      </c>
      <c r="Q15" s="7">
        <f>YEAR(P15)</f>
        <v>1900</v>
      </c>
      <c r="R15" s="7">
        <f>MONTH(P15)</f>
        <v>1</v>
      </c>
      <c r="S15" s="7">
        <f>DAY(N15)</f>
        <v>0</v>
      </c>
      <c r="T15" s="5" t="str">
        <f>IF(Q15=1900,"",IF(R15&lt;4,Q15-1,Q15))</f>
        <v/>
      </c>
      <c r="U15" s="8"/>
      <c r="V15" s="5"/>
      <c r="W15" s="5"/>
      <c r="X15" s="10">
        <f>IF(BG15=0,0,IF(BG15&gt;L15,U15-1,ROUND((U15*M15)*(BG15-1),0)))</f>
        <v>0</v>
      </c>
      <c r="Y15" s="10">
        <f>U15-X15</f>
        <v>0</v>
      </c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47">
        <f>IF(BG15=0,0,IF(BG15=L15,Y15-1,IF(Y15=1,0,ROUND(U15*M15,0))))</f>
        <v>0</v>
      </c>
      <c r="AO15" s="5"/>
      <c r="AP15" s="6">
        <f>Y15-AN15</f>
        <v>0</v>
      </c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7">
        <f>IF(T15="",0,$O$1-T15)</f>
        <v>0</v>
      </c>
      <c r="BH15" s="5"/>
      <c r="BI15" s="6">
        <f>U15-AP15</f>
        <v>0</v>
      </c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 t="e">
        <f>VLOOKUP(L16,'[3]償却率（定額法）'!$B$6:$C$104,2)</f>
        <v>#N/A</v>
      </c>
      <c r="N16" s="12"/>
      <c r="O16" s="12"/>
      <c r="P16" s="11">
        <f>IF(O16="",N16,O16)</f>
        <v>0</v>
      </c>
      <c r="Q16" s="7">
        <f>YEAR(P16)</f>
        <v>1900</v>
      </c>
      <c r="R16" s="7">
        <f>MONTH(P16)</f>
        <v>1</v>
      </c>
      <c r="S16" s="7">
        <f>DAY(N16)</f>
        <v>0</v>
      </c>
      <c r="T16" s="5" t="str">
        <f>IF(Q16=1900,"",IF(R16&lt;4,Q16-1,Q16))</f>
        <v/>
      </c>
      <c r="U16" s="8"/>
      <c r="V16" s="5"/>
      <c r="W16" s="5"/>
      <c r="X16" s="10">
        <f>IF(BG16=0,0,IF(BG16&gt;L16,U16-1,ROUND((U16*M16)*(BG16-1),0)))</f>
        <v>0</v>
      </c>
      <c r="Y16" s="10">
        <f>U16-X16</f>
        <v>0</v>
      </c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47">
        <f>IF(BG16=0,0,IF(BG16=L16,Y16-1,IF(Y16=1,0,ROUND(U16*M16,0))))</f>
        <v>0</v>
      </c>
      <c r="AO16" s="5"/>
      <c r="AP16" s="6">
        <f>Y16-AN16</f>
        <v>0</v>
      </c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7">
        <f>IF(T16="",0,$O$1-T16)</f>
        <v>0</v>
      </c>
      <c r="BH16" s="5"/>
      <c r="BI16" s="6">
        <f>U16-AP16</f>
        <v>0</v>
      </c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  <row r="17" spans="1:75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 t="e">
        <f>VLOOKUP(L17,'[3]償却率（定額法）'!$B$6:$C$104,2)</f>
        <v>#N/A</v>
      </c>
      <c r="N17" s="12"/>
      <c r="O17" s="12"/>
      <c r="P17" s="11">
        <f>IF(O17="",N17,O17)</f>
        <v>0</v>
      </c>
      <c r="Q17" s="7">
        <f>YEAR(P17)</f>
        <v>1900</v>
      </c>
      <c r="R17" s="7">
        <f>MONTH(P17)</f>
        <v>1</v>
      </c>
      <c r="S17" s="7">
        <f>DAY(N17)</f>
        <v>0</v>
      </c>
      <c r="T17" s="5" t="str">
        <f>IF(Q17=1900,"",IF(R17&lt;4,Q17-1,Q17))</f>
        <v/>
      </c>
      <c r="U17" s="8"/>
      <c r="V17" s="5"/>
      <c r="W17" s="5"/>
      <c r="X17" s="10">
        <f>IF(BG17=0,0,IF(BG17&gt;L17,U17-1,ROUND((U17*M17)*(BG17-1),0)))</f>
        <v>0</v>
      </c>
      <c r="Y17" s="10">
        <f>U17-X17</f>
        <v>0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47">
        <f>IF(BG17=0,0,IF(BG17=L17,Y17-1,IF(Y17=1,0,ROUND(U17*M17,0))))</f>
        <v>0</v>
      </c>
      <c r="AO17" s="5"/>
      <c r="AP17" s="6">
        <f>Y17-AN17</f>
        <v>0</v>
      </c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7">
        <f>IF(T17="",0,$O$1-T17)</f>
        <v>0</v>
      </c>
      <c r="BH17" s="5"/>
      <c r="BI17" s="6">
        <f>U17-AP17</f>
        <v>0</v>
      </c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spans="1:75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 t="e">
        <f>VLOOKUP(L18,'[3]償却率（定額法）'!$B$6:$C$104,2)</f>
        <v>#N/A</v>
      </c>
      <c r="N18" s="12"/>
      <c r="O18" s="12"/>
      <c r="P18" s="11">
        <f>IF(O18="",N18,O18)</f>
        <v>0</v>
      </c>
      <c r="Q18" s="7">
        <f>YEAR(P18)</f>
        <v>1900</v>
      </c>
      <c r="R18" s="7">
        <f>MONTH(P18)</f>
        <v>1</v>
      </c>
      <c r="S18" s="7">
        <f>DAY(N18)</f>
        <v>0</v>
      </c>
      <c r="T18" s="5" t="str">
        <f>IF(Q18=1900,"",IF(R18&lt;4,Q18-1,Q18))</f>
        <v/>
      </c>
      <c r="U18" s="8"/>
      <c r="V18" s="5"/>
      <c r="W18" s="5"/>
      <c r="X18" s="10">
        <f>IF(BG18=0,0,IF(BG18&gt;L18,U18-1,ROUND((U18*M18)*(BG18-1),0)))</f>
        <v>0</v>
      </c>
      <c r="Y18" s="10">
        <f>U18-X18</f>
        <v>0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47">
        <f>IF(BG18=0,0,IF(BG18=L18,Y18-1,IF(Y18=1,0,ROUND(U18*M18,0))))</f>
        <v>0</v>
      </c>
      <c r="AO18" s="5"/>
      <c r="AP18" s="6">
        <f>Y18-AN18</f>
        <v>0</v>
      </c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7">
        <f>IF(T18="",0,$O$1-T18)</f>
        <v>0</v>
      </c>
      <c r="BH18" s="5"/>
      <c r="BI18" s="6">
        <f>U18-AP18</f>
        <v>0</v>
      </c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 t="e">
        <f>VLOOKUP(L19,'[3]償却率（定額法）'!$B$6:$C$104,2)</f>
        <v>#N/A</v>
      </c>
      <c r="N19" s="12"/>
      <c r="O19" s="12"/>
      <c r="P19" s="11">
        <f>IF(O19="",N19,O19)</f>
        <v>0</v>
      </c>
      <c r="Q19" s="7">
        <f>YEAR(P19)</f>
        <v>1900</v>
      </c>
      <c r="R19" s="7">
        <f>MONTH(P19)</f>
        <v>1</v>
      </c>
      <c r="S19" s="7">
        <f>DAY(N19)</f>
        <v>0</v>
      </c>
      <c r="T19" s="5" t="str">
        <f>IF(Q19=1900,"",IF(R19&lt;4,Q19-1,Q19))</f>
        <v/>
      </c>
      <c r="U19" s="8"/>
      <c r="V19" s="5"/>
      <c r="W19" s="5"/>
      <c r="X19" s="10">
        <f>IF(BG19=0,0,IF(BG19&gt;L19,U19-1,ROUND((U19*M19)*(BG19-1),0)))</f>
        <v>0</v>
      </c>
      <c r="Y19" s="10">
        <f>U19-X19</f>
        <v>0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47">
        <f>IF(BG19=0,0,IF(BG19=L19,Y19-1,IF(Y19=1,0,ROUND(U19*M19,0))))</f>
        <v>0</v>
      </c>
      <c r="AO19" s="5"/>
      <c r="AP19" s="6">
        <f>Y19-AN19</f>
        <v>0</v>
      </c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7">
        <f>IF(T19="",0,$O$1-T19)</f>
        <v>0</v>
      </c>
      <c r="BH19" s="5"/>
      <c r="BI19" s="6">
        <f>U19-AP19</f>
        <v>0</v>
      </c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 t="e">
        <f>VLOOKUP(L20,'[3]償却率（定額法）'!$B$6:$C$104,2)</f>
        <v>#N/A</v>
      </c>
      <c r="N20" s="12"/>
      <c r="O20" s="12"/>
      <c r="P20" s="11">
        <f>IF(O20="",N20,O20)</f>
        <v>0</v>
      </c>
      <c r="Q20" s="7">
        <f>YEAR(P20)</f>
        <v>1900</v>
      </c>
      <c r="R20" s="7">
        <f>MONTH(P20)</f>
        <v>1</v>
      </c>
      <c r="S20" s="7">
        <f>DAY(N20)</f>
        <v>0</v>
      </c>
      <c r="T20" s="5" t="str">
        <f>IF(Q20=1900,"",IF(R20&lt;4,Q20-1,Q20))</f>
        <v/>
      </c>
      <c r="U20" s="8"/>
      <c r="V20" s="5"/>
      <c r="W20" s="5"/>
      <c r="X20" s="10">
        <f>IF(BG20=0,0,IF(BG20&gt;L20,U20-1,ROUND((U20*M20)*(BG20-1),0)))</f>
        <v>0</v>
      </c>
      <c r="Y20" s="10">
        <f>U20-X20</f>
        <v>0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47">
        <f>IF(BG20=0,0,IF(BG20=L20,Y20-1,IF(Y20=1,0,ROUND(U20*M20,0))))</f>
        <v>0</v>
      </c>
      <c r="AO20" s="5"/>
      <c r="AP20" s="6">
        <f>Y20-AN20</f>
        <v>0</v>
      </c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7">
        <f>IF(T20="",0,$O$1-T20)</f>
        <v>0</v>
      </c>
      <c r="BH20" s="5"/>
      <c r="BI20" s="6">
        <f>U20-AP20</f>
        <v>0</v>
      </c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1:75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 t="e">
        <f>VLOOKUP(L21,'[3]償却率（定額法）'!$B$6:$C$104,2)</f>
        <v>#N/A</v>
      </c>
      <c r="N21" s="12"/>
      <c r="O21" s="12"/>
      <c r="P21" s="11">
        <f>IF(O21="",N21,O21)</f>
        <v>0</v>
      </c>
      <c r="Q21" s="7">
        <f>YEAR(P21)</f>
        <v>1900</v>
      </c>
      <c r="R21" s="7">
        <f>MONTH(P21)</f>
        <v>1</v>
      </c>
      <c r="S21" s="7">
        <f>DAY(N21)</f>
        <v>0</v>
      </c>
      <c r="T21" s="5" t="str">
        <f>IF(Q21=1900,"",IF(R21&lt;4,Q21-1,Q21))</f>
        <v/>
      </c>
      <c r="U21" s="8"/>
      <c r="V21" s="5"/>
      <c r="W21" s="5"/>
      <c r="X21" s="10">
        <f>IF(BG21=0,0,IF(BG21&gt;L21,U21-1,ROUND((U21*M21)*(BG21-1),0)))</f>
        <v>0</v>
      </c>
      <c r="Y21" s="10">
        <f>U21-X21</f>
        <v>0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47">
        <f>IF(BG21=0,0,IF(BG21=L21,Y21-1,IF(Y21=1,0,ROUND(U21*M21,0))))</f>
        <v>0</v>
      </c>
      <c r="AO21" s="5"/>
      <c r="AP21" s="6">
        <f>Y21-AN21</f>
        <v>0</v>
      </c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7">
        <f>IF(T21="",0,$O$1-T21)</f>
        <v>0</v>
      </c>
      <c r="BH21" s="5"/>
      <c r="BI21" s="6">
        <f>U21-AP21</f>
        <v>0</v>
      </c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 t="e">
        <f>VLOOKUP(L22,'[3]償却率（定額法）'!$B$6:$C$104,2)</f>
        <v>#N/A</v>
      </c>
      <c r="N22" s="12"/>
      <c r="O22" s="12"/>
      <c r="P22" s="11">
        <f>IF(O22="",N22,O22)</f>
        <v>0</v>
      </c>
      <c r="Q22" s="7">
        <f>YEAR(P22)</f>
        <v>1900</v>
      </c>
      <c r="R22" s="7">
        <f>MONTH(P22)</f>
        <v>1</v>
      </c>
      <c r="S22" s="7">
        <f>DAY(N22)</f>
        <v>0</v>
      </c>
      <c r="T22" s="5" t="str">
        <f>IF(Q22=1900,"",IF(R22&lt;4,Q22-1,Q22))</f>
        <v/>
      </c>
      <c r="U22" s="8"/>
      <c r="V22" s="5"/>
      <c r="W22" s="5"/>
      <c r="X22" s="10">
        <f>IF(BG22=0,0,IF(BG22&gt;L22,U22-1,ROUND((U22*M22)*(BG22-1),0)))</f>
        <v>0</v>
      </c>
      <c r="Y22" s="10">
        <f>U22-X22</f>
        <v>0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47">
        <f>IF(BG22=0,0,IF(BG22=L22,Y22-1,IF(Y22=1,0,ROUND(U22*M22,0))))</f>
        <v>0</v>
      </c>
      <c r="AO22" s="5"/>
      <c r="AP22" s="6">
        <f>Y22-AN22</f>
        <v>0</v>
      </c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7">
        <f>IF(T22="",0,$O$1-T22)</f>
        <v>0</v>
      </c>
      <c r="BH22" s="5"/>
      <c r="BI22" s="6">
        <f>U22-AP22</f>
        <v>0</v>
      </c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 t="e">
        <f>VLOOKUP(L23,'[3]償却率（定額法）'!$B$6:$C$104,2)</f>
        <v>#N/A</v>
      </c>
      <c r="N23" s="12"/>
      <c r="O23" s="12"/>
      <c r="P23" s="11">
        <f>IF(O23="",N23,O23)</f>
        <v>0</v>
      </c>
      <c r="Q23" s="7">
        <f>YEAR(P23)</f>
        <v>1900</v>
      </c>
      <c r="R23" s="7">
        <f>MONTH(P23)</f>
        <v>1</v>
      </c>
      <c r="S23" s="7">
        <f>DAY(N23)</f>
        <v>0</v>
      </c>
      <c r="T23" s="5" t="str">
        <f>IF(Q23=1900,"",IF(R23&lt;4,Q23-1,Q23))</f>
        <v/>
      </c>
      <c r="U23" s="8"/>
      <c r="V23" s="5"/>
      <c r="W23" s="5"/>
      <c r="X23" s="10">
        <f>IF(BG23=0,0,IF(BG23&gt;L23,U23-1,ROUND((U23*M23)*(BG23-1),0)))</f>
        <v>0</v>
      </c>
      <c r="Y23" s="10">
        <f>U23-X23</f>
        <v>0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47">
        <f>IF(BG23=0,0,IF(BG23=L23,Y23-1,IF(Y23=1,0,ROUND(U23*M23,0))))</f>
        <v>0</v>
      </c>
      <c r="AO23" s="5"/>
      <c r="AP23" s="6">
        <f>Y23-AN23</f>
        <v>0</v>
      </c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7">
        <f>IF(T23="",0,$O$1-T23)</f>
        <v>0</v>
      </c>
      <c r="BH23" s="5"/>
      <c r="BI23" s="6">
        <f>U23-AP23</f>
        <v>0</v>
      </c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 t="e">
        <f>VLOOKUP(L24,'[3]償却率（定額法）'!$B$6:$C$104,2)</f>
        <v>#N/A</v>
      </c>
      <c r="N24" s="12"/>
      <c r="O24" s="12"/>
      <c r="P24" s="11">
        <f>IF(O24="",N24,O24)</f>
        <v>0</v>
      </c>
      <c r="Q24" s="7">
        <f>YEAR(P24)</f>
        <v>1900</v>
      </c>
      <c r="R24" s="7">
        <f>MONTH(P24)</f>
        <v>1</v>
      </c>
      <c r="S24" s="7">
        <f>DAY(N24)</f>
        <v>0</v>
      </c>
      <c r="T24" s="5" t="str">
        <f>IF(Q24=1900,"",IF(R24&lt;4,Q24-1,Q24))</f>
        <v/>
      </c>
      <c r="U24" s="8"/>
      <c r="V24" s="5"/>
      <c r="W24" s="5"/>
      <c r="X24" s="10">
        <f>IF(BG24=0,0,IF(BG24&gt;L24,U24-1,ROUND((U24*M24)*(BG24-1),0)))</f>
        <v>0</v>
      </c>
      <c r="Y24" s="10">
        <f>U24-X24</f>
        <v>0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47">
        <f>IF(BG24=0,0,IF(BG24=L24,Y24-1,IF(Y24=1,0,ROUND(U24*M24,0))))</f>
        <v>0</v>
      </c>
      <c r="AO24" s="5"/>
      <c r="AP24" s="6">
        <f>Y24-AN24</f>
        <v>0</v>
      </c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7">
        <f>IF(T24="",0,$O$1-T24)</f>
        <v>0</v>
      </c>
      <c r="BH24" s="5"/>
      <c r="BI24" s="6">
        <f>U24-AP24</f>
        <v>0</v>
      </c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1:75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 t="e">
        <f>VLOOKUP(L25,'[3]償却率（定額法）'!$B$6:$C$104,2)</f>
        <v>#N/A</v>
      </c>
      <c r="N25" s="12"/>
      <c r="O25" s="12"/>
      <c r="P25" s="11">
        <f>IF(O25="",N25,O25)</f>
        <v>0</v>
      </c>
      <c r="Q25" s="7">
        <f>YEAR(P25)</f>
        <v>1900</v>
      </c>
      <c r="R25" s="7">
        <f>MONTH(P25)</f>
        <v>1</v>
      </c>
      <c r="S25" s="7">
        <f>DAY(N25)</f>
        <v>0</v>
      </c>
      <c r="T25" s="5" t="str">
        <f>IF(Q25=1900,"",IF(R25&lt;4,Q25-1,Q25))</f>
        <v/>
      </c>
      <c r="U25" s="8"/>
      <c r="V25" s="5"/>
      <c r="W25" s="5"/>
      <c r="X25" s="10">
        <f>IF(BG25=0,0,IF(BG25&gt;L25,U25-1,ROUND((U25*M25)*(BG25-1),0)))</f>
        <v>0</v>
      </c>
      <c r="Y25" s="10">
        <f>U25-X25</f>
        <v>0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47">
        <f>IF(BG25=0,0,IF(BG25=L25,Y25-1,IF(Y25=1,0,ROUND(U25*M25,0))))</f>
        <v>0</v>
      </c>
      <c r="AO25" s="5"/>
      <c r="AP25" s="6">
        <f>Y25-AN25</f>
        <v>0</v>
      </c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7">
        <f>IF(T25="",0,$O$1-T25)</f>
        <v>0</v>
      </c>
      <c r="BH25" s="5"/>
      <c r="BI25" s="6">
        <f>U25-AP25</f>
        <v>0</v>
      </c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spans="1:75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 t="e">
        <f>VLOOKUP(L26,'[3]償却率（定額法）'!$B$6:$C$104,2)</f>
        <v>#N/A</v>
      </c>
      <c r="N26" s="12"/>
      <c r="O26" s="12"/>
      <c r="P26" s="11">
        <f>IF(O26="",N26,O26)</f>
        <v>0</v>
      </c>
      <c r="Q26" s="7">
        <f>YEAR(P26)</f>
        <v>1900</v>
      </c>
      <c r="R26" s="7">
        <f>MONTH(P26)</f>
        <v>1</v>
      </c>
      <c r="S26" s="7">
        <f>DAY(N26)</f>
        <v>0</v>
      </c>
      <c r="T26" s="5" t="str">
        <f>IF(Q26=1900,"",IF(R26&lt;4,Q26-1,Q26))</f>
        <v/>
      </c>
      <c r="U26" s="8"/>
      <c r="V26" s="5"/>
      <c r="W26" s="5"/>
      <c r="X26" s="10">
        <f>IF(BG26=0,0,IF(BG26&gt;L26,U26-1,ROUND((U26*M26)*(BG26-1),0)))</f>
        <v>0</v>
      </c>
      <c r="Y26" s="10">
        <f>U26-X26</f>
        <v>0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47">
        <f>IF(BG26=0,0,IF(BG26=L26,Y26-1,IF(Y26=1,0,ROUND(U26*M26,0))))</f>
        <v>0</v>
      </c>
      <c r="AO26" s="5"/>
      <c r="AP26" s="6">
        <f>Y26-AN26</f>
        <v>0</v>
      </c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7">
        <f>IF(T26="",0,$O$1-T26)</f>
        <v>0</v>
      </c>
      <c r="BH26" s="5"/>
      <c r="BI26" s="6">
        <f>U26-AP26</f>
        <v>0</v>
      </c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 t="e">
        <f>VLOOKUP(L27,'[3]償却率（定額法）'!$B$6:$C$104,2)</f>
        <v>#N/A</v>
      </c>
      <c r="N27" s="12"/>
      <c r="O27" s="12"/>
      <c r="P27" s="11">
        <f>IF(O27="",N27,O27)</f>
        <v>0</v>
      </c>
      <c r="Q27" s="7">
        <f>YEAR(P27)</f>
        <v>1900</v>
      </c>
      <c r="R27" s="7">
        <f>MONTH(P27)</f>
        <v>1</v>
      </c>
      <c r="S27" s="7">
        <f>DAY(N27)</f>
        <v>0</v>
      </c>
      <c r="T27" s="5" t="str">
        <f>IF(Q27=1900,"",IF(R27&lt;4,Q27-1,Q27))</f>
        <v/>
      </c>
      <c r="U27" s="8"/>
      <c r="V27" s="5"/>
      <c r="W27" s="5"/>
      <c r="X27" s="10">
        <f>IF(BG27=0,0,IF(BG27&gt;L27,U27-1,ROUND((U27*M27)*(BG27-1),0)))</f>
        <v>0</v>
      </c>
      <c r="Y27" s="10">
        <f>U27-X27</f>
        <v>0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47">
        <f>IF(BG27=0,0,IF(BG27=L27,Y27-1,IF(Y27=1,0,ROUND(U27*M27,0))))</f>
        <v>0</v>
      </c>
      <c r="AO27" s="5"/>
      <c r="AP27" s="6">
        <f>Y27-AN27</f>
        <v>0</v>
      </c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7">
        <f>IF(T27="",0,$O$1-T27)</f>
        <v>0</v>
      </c>
      <c r="BH27" s="5"/>
      <c r="BI27" s="6">
        <f>U27-AP27</f>
        <v>0</v>
      </c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 t="e">
        <f>VLOOKUP(L28,'[3]償却率（定額法）'!$B$6:$C$104,2)</f>
        <v>#N/A</v>
      </c>
      <c r="N28" s="12"/>
      <c r="O28" s="12"/>
      <c r="P28" s="11">
        <f>IF(O28="",N28,O28)</f>
        <v>0</v>
      </c>
      <c r="Q28" s="7">
        <f>YEAR(P28)</f>
        <v>1900</v>
      </c>
      <c r="R28" s="7">
        <f>MONTH(P28)</f>
        <v>1</v>
      </c>
      <c r="S28" s="7">
        <f>DAY(N28)</f>
        <v>0</v>
      </c>
      <c r="T28" s="5" t="str">
        <f>IF(Q28=1900,"",IF(R28&lt;4,Q28-1,Q28))</f>
        <v/>
      </c>
      <c r="U28" s="8"/>
      <c r="V28" s="5"/>
      <c r="W28" s="5"/>
      <c r="X28" s="10">
        <f>IF(BG28=0,0,IF(BG28&gt;L28,U28-1,ROUND((U28*M28)*(BG28-1),0)))</f>
        <v>0</v>
      </c>
      <c r="Y28" s="10">
        <f>U28-X28</f>
        <v>0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47">
        <f>IF(BG28=0,0,IF(BG28=L28,Y28-1,IF(Y28=1,0,ROUND(U28*M28,0))))</f>
        <v>0</v>
      </c>
      <c r="AO28" s="5"/>
      <c r="AP28" s="6">
        <f>Y28-AN28</f>
        <v>0</v>
      </c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7">
        <f>IF(T28="",0,$O$1-T28)</f>
        <v>0</v>
      </c>
      <c r="BH28" s="5"/>
      <c r="BI28" s="6">
        <f>U28-AP28</f>
        <v>0</v>
      </c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</row>
    <row r="29" spans="1:75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 t="e">
        <f>VLOOKUP(L29,'[3]償却率（定額法）'!$B$6:$C$104,2)</f>
        <v>#N/A</v>
      </c>
      <c r="N29" s="12"/>
      <c r="O29" s="12"/>
      <c r="P29" s="11">
        <f>IF(O29="",N29,O29)</f>
        <v>0</v>
      </c>
      <c r="Q29" s="7">
        <f>YEAR(P29)</f>
        <v>1900</v>
      </c>
      <c r="R29" s="7">
        <f>MONTH(P29)</f>
        <v>1</v>
      </c>
      <c r="S29" s="7">
        <f>DAY(N29)</f>
        <v>0</v>
      </c>
      <c r="T29" s="5" t="str">
        <f>IF(Q29=1900,"",IF(R29&lt;4,Q29-1,Q29))</f>
        <v/>
      </c>
      <c r="U29" s="8"/>
      <c r="V29" s="5"/>
      <c r="W29" s="5"/>
      <c r="X29" s="10">
        <f>IF(BG29=0,0,IF(BG29&gt;L29,U29-1,ROUND((U29*M29)*(BG29-1),0)))</f>
        <v>0</v>
      </c>
      <c r="Y29" s="10">
        <f>U29-X29</f>
        <v>0</v>
      </c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47">
        <f>IF(BG29=0,0,IF(BG29=L29,Y29-1,IF(Y29=1,0,ROUND(U29*M29,0))))</f>
        <v>0</v>
      </c>
      <c r="AO29" s="5"/>
      <c r="AP29" s="6">
        <f>Y29-AN29</f>
        <v>0</v>
      </c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7">
        <f>IF(T29="",0,$O$1-T29)</f>
        <v>0</v>
      </c>
      <c r="BH29" s="5"/>
      <c r="BI29" s="6">
        <f>U29-AP29</f>
        <v>0</v>
      </c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 t="e">
        <f>VLOOKUP(L30,'[3]償却率（定額法）'!$B$6:$C$104,2)</f>
        <v>#N/A</v>
      </c>
      <c r="N30" s="12"/>
      <c r="O30" s="12"/>
      <c r="P30" s="11">
        <f>IF(O30="",N30,O30)</f>
        <v>0</v>
      </c>
      <c r="Q30" s="7">
        <f>YEAR(P30)</f>
        <v>1900</v>
      </c>
      <c r="R30" s="7">
        <f>MONTH(P30)</f>
        <v>1</v>
      </c>
      <c r="S30" s="7">
        <f>DAY(N30)</f>
        <v>0</v>
      </c>
      <c r="T30" s="5" t="str">
        <f>IF(Q30=1900,"",IF(R30&lt;4,Q30-1,Q30))</f>
        <v/>
      </c>
      <c r="U30" s="8"/>
      <c r="V30" s="5"/>
      <c r="W30" s="5"/>
      <c r="X30" s="10">
        <f>IF(BG30=0,0,IF(BG30&gt;L30,U30-1,ROUND((U30*M30)*(BG30-1),0)))</f>
        <v>0</v>
      </c>
      <c r="Y30" s="10">
        <f>U30-X30</f>
        <v>0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47">
        <f>IF(BG30=0,0,IF(BG30=L30,Y30-1,IF(Y30=1,0,ROUND(U30*M30,0))))</f>
        <v>0</v>
      </c>
      <c r="AO30" s="5"/>
      <c r="AP30" s="6">
        <f>Y30-AN30</f>
        <v>0</v>
      </c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7">
        <f>IF(T30="",0,$O$1-T30)</f>
        <v>0</v>
      </c>
      <c r="BH30" s="5"/>
      <c r="BI30" s="6">
        <f>U30-AP30</f>
        <v>0</v>
      </c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 t="e">
        <f>VLOOKUP(L31,'[3]償却率（定額法）'!$B$6:$C$104,2)</f>
        <v>#N/A</v>
      </c>
      <c r="N31" s="12"/>
      <c r="O31" s="12"/>
      <c r="P31" s="11">
        <f>IF(O31="",N31,O31)</f>
        <v>0</v>
      </c>
      <c r="Q31" s="7">
        <f>YEAR(P31)</f>
        <v>1900</v>
      </c>
      <c r="R31" s="7">
        <f>MONTH(P31)</f>
        <v>1</v>
      </c>
      <c r="S31" s="7">
        <f>DAY(N31)</f>
        <v>0</v>
      </c>
      <c r="T31" s="5" t="str">
        <f>IF(Q31=1900,"",IF(R31&lt;4,Q31-1,Q31))</f>
        <v/>
      </c>
      <c r="U31" s="8"/>
      <c r="V31" s="5"/>
      <c r="W31" s="5"/>
      <c r="X31" s="10">
        <f>IF(BG31=0,0,IF(BG31&gt;L31,U31-1,ROUND((U31*M31)*(BG31-1),0)))</f>
        <v>0</v>
      </c>
      <c r="Y31" s="10">
        <f>U31-X31</f>
        <v>0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47">
        <f>IF(BG31=0,0,IF(BG31=L31,Y31-1,IF(Y31=1,0,ROUND(U31*M31,0))))</f>
        <v>0</v>
      </c>
      <c r="AO31" s="5"/>
      <c r="AP31" s="6">
        <f>Y31-AN31</f>
        <v>0</v>
      </c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7">
        <f>IF(T31="",0,$O$1-T31)</f>
        <v>0</v>
      </c>
      <c r="BH31" s="5"/>
      <c r="BI31" s="6">
        <f>U31-AP31</f>
        <v>0</v>
      </c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 t="e">
        <f>VLOOKUP(L32,'[3]償却率（定額法）'!$B$6:$C$104,2)</f>
        <v>#N/A</v>
      </c>
      <c r="N32" s="12"/>
      <c r="O32" s="12"/>
      <c r="P32" s="11">
        <f>IF(O32="",N32,O32)</f>
        <v>0</v>
      </c>
      <c r="Q32" s="7">
        <f>YEAR(P32)</f>
        <v>1900</v>
      </c>
      <c r="R32" s="7">
        <f>MONTH(P32)</f>
        <v>1</v>
      </c>
      <c r="S32" s="7">
        <f>DAY(N32)</f>
        <v>0</v>
      </c>
      <c r="T32" s="5" t="str">
        <f>IF(Q32=1900,"",IF(R32&lt;4,Q32-1,Q32))</f>
        <v/>
      </c>
      <c r="U32" s="8"/>
      <c r="V32" s="5"/>
      <c r="W32" s="5"/>
      <c r="X32" s="10">
        <f>IF(BG32=0,0,IF(BG32&gt;L32,U32-1,ROUND((U32*M32)*(BG32-1),0)))</f>
        <v>0</v>
      </c>
      <c r="Y32" s="10">
        <f>U32-X32</f>
        <v>0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47">
        <f>IF(BG32=0,0,IF(BG32=L32,Y32-1,IF(Y32=1,0,ROUND(U32*M32,0))))</f>
        <v>0</v>
      </c>
      <c r="AO32" s="5"/>
      <c r="AP32" s="6">
        <f>Y32-AN32</f>
        <v>0</v>
      </c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7">
        <f>IF(T32="",0,$O$1-T32)</f>
        <v>0</v>
      </c>
      <c r="BH32" s="5"/>
      <c r="BI32" s="6">
        <f>U32-AP32</f>
        <v>0</v>
      </c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</row>
    <row r="33" spans="1:75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 t="e">
        <f>VLOOKUP(L33,'[3]償却率（定額法）'!$B$6:$C$104,2)</f>
        <v>#N/A</v>
      </c>
      <c r="N33" s="12"/>
      <c r="O33" s="12"/>
      <c r="P33" s="11">
        <f>IF(O33="",N33,O33)</f>
        <v>0</v>
      </c>
      <c r="Q33" s="7">
        <f>YEAR(P33)</f>
        <v>1900</v>
      </c>
      <c r="R33" s="7">
        <f>MONTH(P33)</f>
        <v>1</v>
      </c>
      <c r="S33" s="7">
        <f>DAY(N33)</f>
        <v>0</v>
      </c>
      <c r="T33" s="5" t="str">
        <f>IF(Q33=1900,"",IF(R33&lt;4,Q33-1,Q33))</f>
        <v/>
      </c>
      <c r="U33" s="8"/>
      <c r="V33" s="5"/>
      <c r="W33" s="5"/>
      <c r="X33" s="10">
        <f>IF(BG33=0,0,IF(BG33&gt;L33,U33-1,ROUND((U33*M33)*(BG33-1),0)))</f>
        <v>0</v>
      </c>
      <c r="Y33" s="10">
        <f>U33-X33</f>
        <v>0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47">
        <f>IF(BG33=0,0,IF(BG33=L33,Y33-1,IF(Y33=1,0,ROUND(U33*M33,0))))</f>
        <v>0</v>
      </c>
      <c r="AO33" s="5"/>
      <c r="AP33" s="6">
        <f>Y33-AN33</f>
        <v>0</v>
      </c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7">
        <f>IF(T33="",0,$O$1-T33)</f>
        <v>0</v>
      </c>
      <c r="BH33" s="5"/>
      <c r="BI33" s="6">
        <f>U33-AP33</f>
        <v>0</v>
      </c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</row>
    <row r="34" spans="1:75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 t="e">
        <f>VLOOKUP(L34,'[3]償却率（定額法）'!$B$6:$C$104,2)</f>
        <v>#N/A</v>
      </c>
      <c r="N34" s="12"/>
      <c r="O34" s="12"/>
      <c r="P34" s="11">
        <f>IF(O34="",N34,O34)</f>
        <v>0</v>
      </c>
      <c r="Q34" s="7">
        <f>YEAR(P34)</f>
        <v>1900</v>
      </c>
      <c r="R34" s="7">
        <f>MONTH(P34)</f>
        <v>1</v>
      </c>
      <c r="S34" s="7">
        <f>DAY(N34)</f>
        <v>0</v>
      </c>
      <c r="T34" s="5" t="str">
        <f>IF(Q34=1900,"",IF(R34&lt;4,Q34-1,Q34))</f>
        <v/>
      </c>
      <c r="U34" s="8"/>
      <c r="V34" s="5"/>
      <c r="W34" s="5"/>
      <c r="X34" s="10">
        <f>IF(BG34=0,0,IF(BG34&gt;L34,U34-1,ROUND((U34*M34)*(BG34-1),0)))</f>
        <v>0</v>
      </c>
      <c r="Y34" s="10">
        <f>U34-X34</f>
        <v>0</v>
      </c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47">
        <f>IF(BG34=0,0,IF(BG34=L34,Y34-1,IF(Y34=1,0,ROUND(U34*M34,0))))</f>
        <v>0</v>
      </c>
      <c r="AO34" s="5"/>
      <c r="AP34" s="6">
        <f>Y34-AN34</f>
        <v>0</v>
      </c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7">
        <f>IF(T34="",0,$O$1-T34)</f>
        <v>0</v>
      </c>
      <c r="BH34" s="5"/>
      <c r="BI34" s="6">
        <f>U34-AP34</f>
        <v>0</v>
      </c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 t="e">
        <f>VLOOKUP(L35,'[3]償却率（定額法）'!$B$6:$C$104,2)</f>
        <v>#N/A</v>
      </c>
      <c r="N35" s="12"/>
      <c r="O35" s="12"/>
      <c r="P35" s="11">
        <f>IF(O35="",N35,O35)</f>
        <v>0</v>
      </c>
      <c r="Q35" s="7">
        <f>YEAR(P35)</f>
        <v>1900</v>
      </c>
      <c r="R35" s="7">
        <f>MONTH(P35)</f>
        <v>1</v>
      </c>
      <c r="S35" s="7">
        <f>DAY(N35)</f>
        <v>0</v>
      </c>
      <c r="T35" s="5" t="str">
        <f>IF(Q35=1900,"",IF(R35&lt;4,Q35-1,Q35))</f>
        <v/>
      </c>
      <c r="U35" s="8"/>
      <c r="V35" s="5"/>
      <c r="W35" s="5"/>
      <c r="X35" s="10">
        <f>IF(BG35=0,0,IF(BG35&gt;L35,U35-1,ROUND((U35*M35)*(BG35-1),0)))</f>
        <v>0</v>
      </c>
      <c r="Y35" s="10">
        <f>U35-X35</f>
        <v>0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47">
        <f>IF(BG35=0,0,IF(BG35=L35,Y35-1,IF(Y35=1,0,ROUND(U35*M35,0))))</f>
        <v>0</v>
      </c>
      <c r="AO35" s="5"/>
      <c r="AP35" s="6">
        <f>Y35-AN35</f>
        <v>0</v>
      </c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7">
        <f>IF(T35="",0,$O$1-T35)</f>
        <v>0</v>
      </c>
      <c r="BH35" s="5"/>
      <c r="BI35" s="6">
        <f>U35-AP35</f>
        <v>0</v>
      </c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 t="e">
        <f>VLOOKUP(L36,'[3]償却率（定額法）'!$B$6:$C$104,2)</f>
        <v>#N/A</v>
      </c>
      <c r="N36" s="12"/>
      <c r="O36" s="12"/>
      <c r="P36" s="11">
        <f>IF(O36="",N36,O36)</f>
        <v>0</v>
      </c>
      <c r="Q36" s="7">
        <f>YEAR(P36)</f>
        <v>1900</v>
      </c>
      <c r="R36" s="7">
        <f>MONTH(P36)</f>
        <v>1</v>
      </c>
      <c r="S36" s="7">
        <f>DAY(N36)</f>
        <v>0</v>
      </c>
      <c r="T36" s="5" t="str">
        <f>IF(Q36=1900,"",IF(R36&lt;4,Q36-1,Q36))</f>
        <v/>
      </c>
      <c r="U36" s="8"/>
      <c r="V36" s="5"/>
      <c r="W36" s="5"/>
      <c r="X36" s="10">
        <f>IF(BG36=0,0,IF(BG36&gt;L36,U36-1,ROUND((U36*M36)*(BG36-1),0)))</f>
        <v>0</v>
      </c>
      <c r="Y36" s="10">
        <f>U36-X36</f>
        <v>0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47">
        <f>IF(BG36=0,0,IF(BG36=L36,Y36-1,IF(Y36=1,0,ROUND(U36*M36,0))))</f>
        <v>0</v>
      </c>
      <c r="AO36" s="5"/>
      <c r="AP36" s="6">
        <f>Y36-AN36</f>
        <v>0</v>
      </c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7">
        <f>IF(T36="",0,$O$1-T36)</f>
        <v>0</v>
      </c>
      <c r="BH36" s="5"/>
      <c r="BI36" s="6">
        <f>U36-AP36</f>
        <v>0</v>
      </c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 t="e">
        <f>VLOOKUP(L37,'[3]償却率（定額法）'!$B$6:$C$104,2)</f>
        <v>#N/A</v>
      </c>
      <c r="N37" s="12"/>
      <c r="O37" s="12"/>
      <c r="P37" s="11">
        <f>IF(O37="",N37,O37)</f>
        <v>0</v>
      </c>
      <c r="Q37" s="7">
        <f>YEAR(P37)</f>
        <v>1900</v>
      </c>
      <c r="R37" s="7">
        <f>MONTH(P37)</f>
        <v>1</v>
      </c>
      <c r="S37" s="7">
        <f>DAY(N37)</f>
        <v>0</v>
      </c>
      <c r="T37" s="5" t="str">
        <f>IF(Q37=1900,"",IF(R37&lt;4,Q37-1,Q37))</f>
        <v/>
      </c>
      <c r="U37" s="8"/>
      <c r="V37" s="5"/>
      <c r="W37" s="5"/>
      <c r="X37" s="10">
        <f>IF(BG37=0,0,IF(BG37&gt;L37,U37-1,ROUND((U37*M37)*(BG37-1),0)))</f>
        <v>0</v>
      </c>
      <c r="Y37" s="10">
        <f>U37-X37</f>
        <v>0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47">
        <f>IF(BG37=0,0,IF(BG37=L37,Y37-1,IF(Y37=1,0,ROUND(U37*M37,0))))</f>
        <v>0</v>
      </c>
      <c r="AO37" s="5"/>
      <c r="AP37" s="6">
        <f>Y37-AN37</f>
        <v>0</v>
      </c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7">
        <f>IF(T37="",0,$O$1-T37)</f>
        <v>0</v>
      </c>
      <c r="BH37" s="5"/>
      <c r="BI37" s="6">
        <f>U37-AP37</f>
        <v>0</v>
      </c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 t="e">
        <f>VLOOKUP(L38,'[3]償却率（定額法）'!$B$6:$C$104,2)</f>
        <v>#N/A</v>
      </c>
      <c r="N38" s="12"/>
      <c r="O38" s="12"/>
      <c r="P38" s="11">
        <f>IF(O38="",N38,O38)</f>
        <v>0</v>
      </c>
      <c r="Q38" s="7">
        <f>YEAR(P38)</f>
        <v>1900</v>
      </c>
      <c r="R38" s="7">
        <f>MONTH(P38)</f>
        <v>1</v>
      </c>
      <c r="S38" s="7">
        <f>DAY(N38)</f>
        <v>0</v>
      </c>
      <c r="T38" s="5" t="str">
        <f>IF(Q38=1900,"",IF(R38&lt;4,Q38-1,Q38))</f>
        <v/>
      </c>
      <c r="U38" s="8"/>
      <c r="V38" s="5"/>
      <c r="W38" s="5"/>
      <c r="X38" s="10">
        <f>IF(BG38=0,0,IF(BG38&gt;L38,U38-1,ROUND((U38*M38)*(BG38-1),0)))</f>
        <v>0</v>
      </c>
      <c r="Y38" s="10">
        <f>U38-X38</f>
        <v>0</v>
      </c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47">
        <f>IF(BG38=0,0,IF(BG38=L38,Y38-1,IF(Y38=1,0,ROUND(U38*M38,0))))</f>
        <v>0</v>
      </c>
      <c r="AO38" s="5"/>
      <c r="AP38" s="6">
        <f>Y38-AN38</f>
        <v>0</v>
      </c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7">
        <f>IF(T38="",0,$O$1-T38)</f>
        <v>0</v>
      </c>
      <c r="BH38" s="5"/>
      <c r="BI38" s="6">
        <f>U38-AP38</f>
        <v>0</v>
      </c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</row>
    <row r="39" spans="1:75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 t="e">
        <f>VLOOKUP(L39,'[3]償却率（定額法）'!$B$6:$C$104,2)</f>
        <v>#N/A</v>
      </c>
      <c r="N39" s="12"/>
      <c r="O39" s="12"/>
      <c r="P39" s="11">
        <f>IF(O39="",N39,O39)</f>
        <v>0</v>
      </c>
      <c r="Q39" s="7">
        <f>YEAR(P39)</f>
        <v>1900</v>
      </c>
      <c r="R39" s="7">
        <f>MONTH(P39)</f>
        <v>1</v>
      </c>
      <c r="S39" s="7">
        <f>DAY(N39)</f>
        <v>0</v>
      </c>
      <c r="T39" s="5" t="str">
        <f>IF(Q39=1900,"",IF(R39&lt;4,Q39-1,Q39))</f>
        <v/>
      </c>
      <c r="U39" s="8"/>
      <c r="V39" s="5"/>
      <c r="W39" s="5"/>
      <c r="X39" s="10">
        <f>IF(BG39=0,0,IF(BG39&gt;L39,U39-1,ROUND((U39*M39)*(BG39-1),0)))</f>
        <v>0</v>
      </c>
      <c r="Y39" s="10">
        <f>U39-X39</f>
        <v>0</v>
      </c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47">
        <f>IF(BG39=0,0,IF(BG39=L39,Y39-1,IF(Y39=1,0,ROUND(U39*M39,0))))</f>
        <v>0</v>
      </c>
      <c r="AO39" s="5"/>
      <c r="AP39" s="6">
        <f>Y39-AN39</f>
        <v>0</v>
      </c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7">
        <f>IF(T39="",0,$O$1-T39)</f>
        <v>0</v>
      </c>
      <c r="BH39" s="5"/>
      <c r="BI39" s="6">
        <f>U39-AP39</f>
        <v>0</v>
      </c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 t="e">
        <f>VLOOKUP(L40,'[3]償却率（定額法）'!$B$6:$C$104,2)</f>
        <v>#N/A</v>
      </c>
      <c r="N40" s="12"/>
      <c r="O40" s="12"/>
      <c r="P40" s="11">
        <f>IF(O40="",N40,O40)</f>
        <v>0</v>
      </c>
      <c r="Q40" s="7">
        <f>YEAR(P40)</f>
        <v>1900</v>
      </c>
      <c r="R40" s="7">
        <f>MONTH(P40)</f>
        <v>1</v>
      </c>
      <c r="S40" s="7">
        <f>DAY(N40)</f>
        <v>0</v>
      </c>
      <c r="T40" s="5" t="str">
        <f>IF(Q40=1900,"",IF(R40&lt;4,Q40-1,Q40))</f>
        <v/>
      </c>
      <c r="U40" s="8"/>
      <c r="V40" s="5"/>
      <c r="W40" s="5"/>
      <c r="X40" s="10">
        <f>IF(BG40=0,0,IF(BG40&gt;L40,U40-1,ROUND((U40*M40)*(BG40-1),0)))</f>
        <v>0</v>
      </c>
      <c r="Y40" s="10">
        <f>U40-X40</f>
        <v>0</v>
      </c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47">
        <f>IF(BG40=0,0,IF(BG40=L40,Y40-1,IF(Y40=1,0,ROUND(U40*M40,0))))</f>
        <v>0</v>
      </c>
      <c r="AO40" s="5"/>
      <c r="AP40" s="6">
        <f>Y40-AN40</f>
        <v>0</v>
      </c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7">
        <f>IF(T40="",0,$O$1-T40)</f>
        <v>0</v>
      </c>
      <c r="BH40" s="5"/>
      <c r="BI40" s="6">
        <f>U40-AP40</f>
        <v>0</v>
      </c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</row>
    <row r="41" spans="1:75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 t="e">
        <f>VLOOKUP(L41,'[3]償却率（定額法）'!$B$6:$C$104,2)</f>
        <v>#N/A</v>
      </c>
      <c r="N41" s="12"/>
      <c r="O41" s="12"/>
      <c r="P41" s="11">
        <f>IF(O41="",N41,O41)</f>
        <v>0</v>
      </c>
      <c r="Q41" s="7">
        <f>YEAR(P41)</f>
        <v>1900</v>
      </c>
      <c r="R41" s="7">
        <f>MONTH(P41)</f>
        <v>1</v>
      </c>
      <c r="S41" s="7">
        <f>DAY(N41)</f>
        <v>0</v>
      </c>
      <c r="T41" s="5" t="str">
        <f>IF(Q41=1900,"",IF(R41&lt;4,Q41-1,Q41))</f>
        <v/>
      </c>
      <c r="U41" s="8"/>
      <c r="V41" s="5"/>
      <c r="W41" s="5"/>
      <c r="X41" s="10">
        <f>IF(BG41=0,0,IF(BG41&gt;L41,U41-1,ROUND((U41*M41)*(BG41-1),0)))</f>
        <v>0</v>
      </c>
      <c r="Y41" s="10">
        <f>U41-X41</f>
        <v>0</v>
      </c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47">
        <f>IF(BG41=0,0,IF(BG41=L41,Y41-1,IF(Y41=1,0,ROUND(U41*M41,0))))</f>
        <v>0</v>
      </c>
      <c r="AO41" s="5"/>
      <c r="AP41" s="6">
        <f>Y41-AN41</f>
        <v>0</v>
      </c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7">
        <f>IF(T41="",0,$O$1-T41)</f>
        <v>0</v>
      </c>
      <c r="BH41" s="5"/>
      <c r="BI41" s="6">
        <f>U41-AP41</f>
        <v>0</v>
      </c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 t="e">
        <f>VLOOKUP(L42,'[3]償却率（定額法）'!$B$6:$C$104,2)</f>
        <v>#N/A</v>
      </c>
      <c r="N42" s="12"/>
      <c r="O42" s="12"/>
      <c r="P42" s="11">
        <f>IF(O42="",N42,O42)</f>
        <v>0</v>
      </c>
      <c r="Q42" s="7">
        <f>YEAR(P42)</f>
        <v>1900</v>
      </c>
      <c r="R42" s="7">
        <f>MONTH(P42)</f>
        <v>1</v>
      </c>
      <c r="S42" s="7">
        <f>DAY(N42)</f>
        <v>0</v>
      </c>
      <c r="T42" s="5" t="str">
        <f>IF(Q42=1900,"",IF(R42&lt;4,Q42-1,Q42))</f>
        <v/>
      </c>
      <c r="U42" s="8"/>
      <c r="V42" s="5"/>
      <c r="W42" s="5"/>
      <c r="X42" s="10">
        <f>IF(BG42=0,0,IF(BG42&gt;L42,U42-1,ROUND((U42*M42)*(BG42-1),0)))</f>
        <v>0</v>
      </c>
      <c r="Y42" s="10">
        <f>U42-X42</f>
        <v>0</v>
      </c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47">
        <f>IF(BG42=0,0,IF(BG42=L42,Y42-1,IF(Y42=1,0,ROUND(U42*M42,0))))</f>
        <v>0</v>
      </c>
      <c r="AO42" s="5"/>
      <c r="AP42" s="6">
        <f>Y42-AN42</f>
        <v>0</v>
      </c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7">
        <f>IF(T42="",0,$O$1-T42)</f>
        <v>0</v>
      </c>
      <c r="BH42" s="5"/>
      <c r="BI42" s="6">
        <f>U42-AP42</f>
        <v>0</v>
      </c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 t="e">
        <f>VLOOKUP(L43,'[3]償却率（定額法）'!$B$6:$C$104,2)</f>
        <v>#N/A</v>
      </c>
      <c r="N43" s="12"/>
      <c r="O43" s="12"/>
      <c r="P43" s="11">
        <f>IF(O43="",N43,O43)</f>
        <v>0</v>
      </c>
      <c r="Q43" s="7">
        <f>YEAR(P43)</f>
        <v>1900</v>
      </c>
      <c r="R43" s="7">
        <f>MONTH(P43)</f>
        <v>1</v>
      </c>
      <c r="S43" s="7">
        <f>DAY(N43)</f>
        <v>0</v>
      </c>
      <c r="T43" s="5" t="str">
        <f>IF(Q43=1900,"",IF(R43&lt;4,Q43-1,Q43))</f>
        <v/>
      </c>
      <c r="U43" s="8"/>
      <c r="V43" s="5"/>
      <c r="W43" s="5"/>
      <c r="X43" s="10">
        <f>IF(BG43=0,0,IF(BG43&gt;L43,U43-1,ROUND((U43*M43)*(BG43-1),0)))</f>
        <v>0</v>
      </c>
      <c r="Y43" s="10">
        <f>U43-X43</f>
        <v>0</v>
      </c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47">
        <f>IF(BG43=0,0,IF(BG43=L43,Y43-1,IF(Y43=1,0,ROUND(U43*M43,0))))</f>
        <v>0</v>
      </c>
      <c r="AO43" s="5"/>
      <c r="AP43" s="6">
        <f>Y43-AN43</f>
        <v>0</v>
      </c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7">
        <f>IF(T43="",0,$O$1-T43)</f>
        <v>0</v>
      </c>
      <c r="BH43" s="5"/>
      <c r="BI43" s="6">
        <f>U43-AP43</f>
        <v>0</v>
      </c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</row>
    <row r="44" spans="1:75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 t="e">
        <f>VLOOKUP(L44,'[3]償却率（定額法）'!$B$6:$C$104,2)</f>
        <v>#N/A</v>
      </c>
      <c r="N44" s="12"/>
      <c r="O44" s="12"/>
      <c r="P44" s="11">
        <f>IF(O44="",N44,O44)</f>
        <v>0</v>
      </c>
      <c r="Q44" s="7">
        <f>YEAR(P44)</f>
        <v>1900</v>
      </c>
      <c r="R44" s="7">
        <f>MONTH(P44)</f>
        <v>1</v>
      </c>
      <c r="S44" s="7">
        <f>DAY(N44)</f>
        <v>0</v>
      </c>
      <c r="T44" s="5" t="str">
        <f>IF(Q44=1900,"",IF(R44&lt;4,Q44-1,Q44))</f>
        <v/>
      </c>
      <c r="U44" s="8"/>
      <c r="V44" s="5"/>
      <c r="W44" s="5"/>
      <c r="X44" s="10">
        <f>IF(BG44=0,0,IF(BG44&gt;L44,U44-1,ROUND((U44*M44)*(BG44-1),0)))</f>
        <v>0</v>
      </c>
      <c r="Y44" s="10">
        <f>U44-X44</f>
        <v>0</v>
      </c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47">
        <f>IF(BG44=0,0,IF(BG44=L44,Y44-1,IF(Y44=1,0,ROUND(U44*M44,0))))</f>
        <v>0</v>
      </c>
      <c r="AO44" s="5"/>
      <c r="AP44" s="6">
        <f>Y44-AN44</f>
        <v>0</v>
      </c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7">
        <f>IF(T44="",0,$O$1-T44)</f>
        <v>0</v>
      </c>
      <c r="BH44" s="5"/>
      <c r="BI44" s="6">
        <f>U44-AP44</f>
        <v>0</v>
      </c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</row>
    <row r="45" spans="1:75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 t="e">
        <f>VLOOKUP(L45,'[3]償却率（定額法）'!$B$6:$C$104,2)</f>
        <v>#N/A</v>
      </c>
      <c r="N45" s="12"/>
      <c r="O45" s="12"/>
      <c r="P45" s="11">
        <f>IF(O45="",N45,O45)</f>
        <v>0</v>
      </c>
      <c r="Q45" s="7">
        <f>YEAR(P45)</f>
        <v>1900</v>
      </c>
      <c r="R45" s="7">
        <f>MONTH(P45)</f>
        <v>1</v>
      </c>
      <c r="S45" s="7">
        <f>DAY(N45)</f>
        <v>0</v>
      </c>
      <c r="T45" s="5" t="str">
        <f>IF(Q45=1900,"",IF(R45&lt;4,Q45-1,Q45))</f>
        <v/>
      </c>
      <c r="U45" s="8"/>
      <c r="V45" s="5"/>
      <c r="W45" s="5"/>
      <c r="X45" s="10">
        <f>IF(BG45=0,0,IF(BG45&gt;L45,U45-1,ROUND((U45*M45)*(BG45-1),0)))</f>
        <v>0</v>
      </c>
      <c r="Y45" s="10">
        <f>U45-X45</f>
        <v>0</v>
      </c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47">
        <f>IF(BG45=0,0,IF(BG45=L45,Y45-1,IF(Y45=1,0,ROUND(U45*M45,0))))</f>
        <v>0</v>
      </c>
      <c r="AO45" s="5"/>
      <c r="AP45" s="6">
        <f>Y45-AN45</f>
        <v>0</v>
      </c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7">
        <f>IF(T45="",0,$O$1-T45)</f>
        <v>0</v>
      </c>
      <c r="BH45" s="5"/>
      <c r="BI45" s="6">
        <f>U45-AP45</f>
        <v>0</v>
      </c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</row>
    <row r="46" spans="1:75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 t="e">
        <f>VLOOKUP(L46,'[3]償却率（定額法）'!$B$6:$C$104,2)</f>
        <v>#N/A</v>
      </c>
      <c r="N46" s="12"/>
      <c r="O46" s="12"/>
      <c r="P46" s="11">
        <f>IF(O46="",N46,O46)</f>
        <v>0</v>
      </c>
      <c r="Q46" s="7">
        <f>YEAR(P46)</f>
        <v>1900</v>
      </c>
      <c r="R46" s="7">
        <f>MONTH(P46)</f>
        <v>1</v>
      </c>
      <c r="S46" s="7">
        <f>DAY(N46)</f>
        <v>0</v>
      </c>
      <c r="T46" s="5" t="str">
        <f>IF(Q46=1900,"",IF(R46&lt;4,Q46-1,Q46))</f>
        <v/>
      </c>
      <c r="U46" s="8"/>
      <c r="V46" s="5"/>
      <c r="W46" s="5"/>
      <c r="X46" s="10">
        <f>IF(BG46=0,0,IF(BG46&gt;L46,U46-1,ROUND((U46*M46)*(BG46-1),0)))</f>
        <v>0</v>
      </c>
      <c r="Y46" s="10">
        <f>U46-X46</f>
        <v>0</v>
      </c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47">
        <f>IF(BG46=0,0,IF(BG46=L46,Y46-1,IF(Y46=1,0,ROUND(U46*M46,0))))</f>
        <v>0</v>
      </c>
      <c r="AO46" s="5"/>
      <c r="AP46" s="6">
        <f>Y46-AN46</f>
        <v>0</v>
      </c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7">
        <f>IF(T46="",0,$O$1-T46)</f>
        <v>0</v>
      </c>
      <c r="BH46" s="5"/>
      <c r="BI46" s="6">
        <f>U46-AP46</f>
        <v>0</v>
      </c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</row>
    <row r="47" spans="1:75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 t="e">
        <f>VLOOKUP(L47,'[3]償却率（定額法）'!$B$6:$C$104,2)</f>
        <v>#N/A</v>
      </c>
      <c r="N47" s="12"/>
      <c r="O47" s="12"/>
      <c r="P47" s="11">
        <f>IF(O47="",N47,O47)</f>
        <v>0</v>
      </c>
      <c r="Q47" s="7">
        <f>YEAR(P47)</f>
        <v>1900</v>
      </c>
      <c r="R47" s="7">
        <f>MONTH(P47)</f>
        <v>1</v>
      </c>
      <c r="S47" s="7">
        <f>DAY(N47)</f>
        <v>0</v>
      </c>
      <c r="T47" s="5" t="str">
        <f>IF(Q47=1900,"",IF(R47&lt;4,Q47-1,Q47))</f>
        <v/>
      </c>
      <c r="U47" s="8"/>
      <c r="V47" s="5"/>
      <c r="W47" s="5"/>
      <c r="X47" s="10">
        <f>IF(BG47=0,0,IF(BG47&gt;L47,U47-1,ROUND((U47*M47)*(BG47-1),0)))</f>
        <v>0</v>
      </c>
      <c r="Y47" s="10">
        <f>U47-X47</f>
        <v>0</v>
      </c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47">
        <f>IF(BG47=0,0,IF(BG47=L47,Y47-1,IF(Y47=1,0,ROUND(U47*M47,0))))</f>
        <v>0</v>
      </c>
      <c r="AO47" s="5"/>
      <c r="AP47" s="6">
        <f>Y47-AN47</f>
        <v>0</v>
      </c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7">
        <f>IF(T47="",0,$O$1-T47)</f>
        <v>0</v>
      </c>
      <c r="BH47" s="5"/>
      <c r="BI47" s="6">
        <f>U47-AP47</f>
        <v>0</v>
      </c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</row>
    <row r="48" spans="1:75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 t="e">
        <f>VLOOKUP(L48,'[3]償却率（定額法）'!$B$6:$C$104,2)</f>
        <v>#N/A</v>
      </c>
      <c r="N48" s="12"/>
      <c r="O48" s="12"/>
      <c r="P48" s="11">
        <f>IF(O48="",N48,O48)</f>
        <v>0</v>
      </c>
      <c r="Q48" s="7">
        <f>YEAR(P48)</f>
        <v>1900</v>
      </c>
      <c r="R48" s="7">
        <f>MONTH(P48)</f>
        <v>1</v>
      </c>
      <c r="S48" s="7">
        <f>DAY(N48)</f>
        <v>0</v>
      </c>
      <c r="T48" s="5" t="str">
        <f>IF(Q48=1900,"",IF(R48&lt;4,Q48-1,Q48))</f>
        <v/>
      </c>
      <c r="U48" s="8"/>
      <c r="V48" s="5"/>
      <c r="W48" s="5"/>
      <c r="X48" s="10">
        <f>IF(BG48=0,0,IF(BG48&gt;L48,U48-1,ROUND((U48*M48)*(BG48-1),0)))</f>
        <v>0</v>
      </c>
      <c r="Y48" s="10">
        <f>U48-X48</f>
        <v>0</v>
      </c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47">
        <f>IF(BG48=0,0,IF(BG48=L48,Y48-1,IF(Y48=1,0,ROUND(U48*M48,0))))</f>
        <v>0</v>
      </c>
      <c r="AO48" s="5"/>
      <c r="AP48" s="6">
        <f>Y48-AN48</f>
        <v>0</v>
      </c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7">
        <f>IF(T48="",0,$O$1-T48)</f>
        <v>0</v>
      </c>
      <c r="BH48" s="5"/>
      <c r="BI48" s="6">
        <f>U48-AP48</f>
        <v>0</v>
      </c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</row>
    <row r="49" spans="1:75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 t="e">
        <f>VLOOKUP(L49,'[3]償却率（定額法）'!$B$6:$C$104,2)</f>
        <v>#N/A</v>
      </c>
      <c r="N49" s="12"/>
      <c r="O49" s="12"/>
      <c r="P49" s="11">
        <f>IF(O49="",N49,O49)</f>
        <v>0</v>
      </c>
      <c r="Q49" s="7">
        <f>YEAR(P49)</f>
        <v>1900</v>
      </c>
      <c r="R49" s="7">
        <f>MONTH(P49)</f>
        <v>1</v>
      </c>
      <c r="S49" s="7">
        <f>DAY(N49)</f>
        <v>0</v>
      </c>
      <c r="T49" s="5" t="str">
        <f>IF(Q49=1900,"",IF(R49&lt;4,Q49-1,Q49))</f>
        <v/>
      </c>
      <c r="U49" s="8"/>
      <c r="V49" s="5"/>
      <c r="W49" s="5"/>
      <c r="X49" s="10">
        <f>IF(BG49=0,0,IF(BG49&gt;L49,U49-1,ROUND((U49*M49)*(BG49-1),0)))</f>
        <v>0</v>
      </c>
      <c r="Y49" s="10">
        <f>U49-X49</f>
        <v>0</v>
      </c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47">
        <f>IF(BG49=0,0,IF(BG49=L49,Y49-1,IF(Y49=1,0,ROUND(U49*M49,0))))</f>
        <v>0</v>
      </c>
      <c r="AO49" s="5"/>
      <c r="AP49" s="6">
        <f>Y49-AN49</f>
        <v>0</v>
      </c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7">
        <f>IF(T49="",0,$O$1-T49)</f>
        <v>0</v>
      </c>
      <c r="BH49" s="5"/>
      <c r="BI49" s="6">
        <f>U49-AP49</f>
        <v>0</v>
      </c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</row>
    <row r="50" spans="1:75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 t="e">
        <f>VLOOKUP(L50,'[3]償却率（定額法）'!$B$6:$C$104,2)</f>
        <v>#N/A</v>
      </c>
      <c r="N50" s="12"/>
      <c r="O50" s="12"/>
      <c r="P50" s="11">
        <f>IF(O50="",N50,O50)</f>
        <v>0</v>
      </c>
      <c r="Q50" s="7">
        <f>YEAR(P50)</f>
        <v>1900</v>
      </c>
      <c r="R50" s="7">
        <f>MONTH(P50)</f>
        <v>1</v>
      </c>
      <c r="S50" s="7">
        <f>DAY(N50)</f>
        <v>0</v>
      </c>
      <c r="T50" s="5" t="str">
        <f>IF(Q50=1900,"",IF(R50&lt;4,Q50-1,Q50))</f>
        <v/>
      </c>
      <c r="U50" s="8"/>
      <c r="V50" s="5"/>
      <c r="W50" s="5"/>
      <c r="X50" s="10">
        <f>IF(BG50=0,0,IF(BG50&gt;L50,U50-1,ROUND((U50*M50)*(BG50-1),0)))</f>
        <v>0</v>
      </c>
      <c r="Y50" s="10">
        <f>U50-X50</f>
        <v>0</v>
      </c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47">
        <f>IF(BG50=0,0,IF(BG50=L50,Y50-1,IF(Y50=1,0,ROUND(U50*M50,0))))</f>
        <v>0</v>
      </c>
      <c r="AO50" s="5"/>
      <c r="AP50" s="6">
        <f>Y50-AN50</f>
        <v>0</v>
      </c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7">
        <f>IF(T50="",0,$O$1-T50)</f>
        <v>0</v>
      </c>
      <c r="BH50" s="5"/>
      <c r="BI50" s="6">
        <f>U50-AP50</f>
        <v>0</v>
      </c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</row>
    <row r="51" spans="1:75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 t="e">
        <f>VLOOKUP(L51,'[3]償却率（定額法）'!$B$6:$C$104,2)</f>
        <v>#N/A</v>
      </c>
      <c r="N51" s="12"/>
      <c r="O51" s="12"/>
      <c r="P51" s="11">
        <f>IF(O51="",N51,O51)</f>
        <v>0</v>
      </c>
      <c r="Q51" s="7">
        <f>YEAR(P51)</f>
        <v>1900</v>
      </c>
      <c r="R51" s="7">
        <f>MONTH(P51)</f>
        <v>1</v>
      </c>
      <c r="S51" s="7">
        <f>DAY(N51)</f>
        <v>0</v>
      </c>
      <c r="T51" s="5" t="str">
        <f>IF(Q51=1900,"",IF(R51&lt;4,Q51-1,Q51))</f>
        <v/>
      </c>
      <c r="U51" s="8"/>
      <c r="V51" s="5"/>
      <c r="W51" s="5"/>
      <c r="X51" s="10">
        <f>IF(BG51=0,0,IF(BG51&gt;L51,U51-1,ROUND((U51*M51)*(BG51-1),0)))</f>
        <v>0</v>
      </c>
      <c r="Y51" s="10">
        <f>U51-X51</f>
        <v>0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47">
        <f>IF(BG51=0,0,IF(BG51=L51,Y51-1,IF(Y51=1,0,ROUND(U51*M51,0))))</f>
        <v>0</v>
      </c>
      <c r="AO51" s="5"/>
      <c r="AP51" s="6">
        <f>Y51-AN51</f>
        <v>0</v>
      </c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7">
        <f>IF(T51="",0,$O$1-T51)</f>
        <v>0</v>
      </c>
      <c r="BH51" s="5"/>
      <c r="BI51" s="6">
        <f>U51-AP51</f>
        <v>0</v>
      </c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</row>
    <row r="52" spans="1:75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 t="e">
        <f>VLOOKUP(L52,'[3]償却率（定額法）'!$B$6:$C$104,2)</f>
        <v>#N/A</v>
      </c>
      <c r="N52" s="12"/>
      <c r="O52" s="12"/>
      <c r="P52" s="11">
        <f>IF(O52="",N52,O52)</f>
        <v>0</v>
      </c>
      <c r="Q52" s="7">
        <f>YEAR(P52)</f>
        <v>1900</v>
      </c>
      <c r="R52" s="7">
        <f>MONTH(P52)</f>
        <v>1</v>
      </c>
      <c r="S52" s="7">
        <f>DAY(N52)</f>
        <v>0</v>
      </c>
      <c r="T52" s="5" t="str">
        <f>IF(Q52=1900,"",IF(R52&lt;4,Q52-1,Q52))</f>
        <v/>
      </c>
      <c r="U52" s="8"/>
      <c r="V52" s="5"/>
      <c r="W52" s="5"/>
      <c r="X52" s="10">
        <f>IF(BG52=0,0,IF(BG52&gt;L52,U52-1,ROUND((U52*M52)*(BG52-1),0)))</f>
        <v>0</v>
      </c>
      <c r="Y52" s="10">
        <f>U52-X52</f>
        <v>0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47">
        <f>IF(BG52=0,0,IF(BG52=L52,Y52-1,IF(Y52=1,0,ROUND(U52*M52,0))))</f>
        <v>0</v>
      </c>
      <c r="AO52" s="5"/>
      <c r="AP52" s="6">
        <f>Y52-AN52</f>
        <v>0</v>
      </c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7">
        <f>IF(T52="",0,$O$1-T52)</f>
        <v>0</v>
      </c>
      <c r="BH52" s="5"/>
      <c r="BI52" s="6">
        <f>U52-AP52</f>
        <v>0</v>
      </c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</row>
    <row r="53" spans="1:75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 t="e">
        <f>VLOOKUP(L53,'[3]償却率（定額法）'!$B$6:$C$104,2)</f>
        <v>#N/A</v>
      </c>
      <c r="N53" s="12"/>
      <c r="O53" s="12"/>
      <c r="P53" s="11">
        <f>IF(O53="",N53,O53)</f>
        <v>0</v>
      </c>
      <c r="Q53" s="7">
        <f>YEAR(P53)</f>
        <v>1900</v>
      </c>
      <c r="R53" s="7">
        <f>MONTH(P53)</f>
        <v>1</v>
      </c>
      <c r="S53" s="7">
        <f>DAY(N53)</f>
        <v>0</v>
      </c>
      <c r="T53" s="5" t="str">
        <f>IF(Q53=1900,"",IF(R53&lt;4,Q53-1,Q53))</f>
        <v/>
      </c>
      <c r="U53" s="8"/>
      <c r="V53" s="5"/>
      <c r="W53" s="5"/>
      <c r="X53" s="10">
        <f>IF(BG53=0,0,IF(BG53&gt;L53,U53-1,ROUND((U53*M53)*(BG53-1),0)))</f>
        <v>0</v>
      </c>
      <c r="Y53" s="10">
        <f>U53-X53</f>
        <v>0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47">
        <f>IF(BG53=0,0,IF(BG53=L53,Y53-1,IF(Y53=1,0,ROUND(U53*M53,0))))</f>
        <v>0</v>
      </c>
      <c r="AO53" s="5"/>
      <c r="AP53" s="6">
        <f>Y53-AN53</f>
        <v>0</v>
      </c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7">
        <f>IF(T53="",0,$O$1-T53)</f>
        <v>0</v>
      </c>
      <c r="BH53" s="5"/>
      <c r="BI53" s="6">
        <f>U53-AP53</f>
        <v>0</v>
      </c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</row>
    <row r="54" spans="1:75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 t="e">
        <f>VLOOKUP(L54,'[3]償却率（定額法）'!$B$6:$C$104,2)</f>
        <v>#N/A</v>
      </c>
      <c r="N54" s="12"/>
      <c r="O54" s="12"/>
      <c r="P54" s="11">
        <f>IF(O54="",N54,O54)</f>
        <v>0</v>
      </c>
      <c r="Q54" s="7">
        <f>YEAR(P54)</f>
        <v>1900</v>
      </c>
      <c r="R54" s="7">
        <f>MONTH(P54)</f>
        <v>1</v>
      </c>
      <c r="S54" s="7">
        <f>DAY(N54)</f>
        <v>0</v>
      </c>
      <c r="T54" s="5" t="str">
        <f>IF(Q54=1900,"",IF(R54&lt;4,Q54-1,Q54))</f>
        <v/>
      </c>
      <c r="U54" s="8"/>
      <c r="V54" s="5"/>
      <c r="W54" s="5"/>
      <c r="X54" s="10">
        <f>IF(BG54=0,0,IF(BG54&gt;L54,U54-1,ROUND((U54*M54)*(BG54-1),0)))</f>
        <v>0</v>
      </c>
      <c r="Y54" s="10">
        <f>U54-X54</f>
        <v>0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7">
        <f>IF(BG54=0,0,IF(BG54=L54,Y54-1,IF(Y54=1,0,ROUND(U54*M54,0))))</f>
        <v>0</v>
      </c>
      <c r="AO54" s="5"/>
      <c r="AP54" s="6">
        <f>Y54-AN54</f>
        <v>0</v>
      </c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7">
        <f>IF(T54="",0,$O$1-T54)</f>
        <v>0</v>
      </c>
      <c r="BH54" s="5"/>
      <c r="BI54" s="6">
        <f>U54-AP54</f>
        <v>0</v>
      </c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</row>
    <row r="55" spans="1:75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 t="e">
        <f>VLOOKUP(L55,'[3]償却率（定額法）'!$B$6:$C$104,2)</f>
        <v>#N/A</v>
      </c>
      <c r="N55" s="12"/>
      <c r="O55" s="12"/>
      <c r="P55" s="11">
        <f>IF(O55="",N55,O55)</f>
        <v>0</v>
      </c>
      <c r="Q55" s="7">
        <f>YEAR(P55)</f>
        <v>1900</v>
      </c>
      <c r="R55" s="7">
        <f>MONTH(P55)</f>
        <v>1</v>
      </c>
      <c r="S55" s="7">
        <f>DAY(N55)</f>
        <v>0</v>
      </c>
      <c r="T55" s="5" t="str">
        <f>IF(Q55=1900,"",IF(R55&lt;4,Q55-1,Q55))</f>
        <v/>
      </c>
      <c r="U55" s="8"/>
      <c r="V55" s="5"/>
      <c r="W55" s="5"/>
      <c r="X55" s="10">
        <f>IF(BG55=0,0,IF(BG55&gt;L55,U55-1,ROUND((U55*M55)*(BG55-1),0)))</f>
        <v>0</v>
      </c>
      <c r="Y55" s="10">
        <f>U55-X55</f>
        <v>0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47">
        <f>IF(BG55=0,0,IF(BG55=L55,Y55-1,IF(Y55=1,0,ROUND(U55*M55,0))))</f>
        <v>0</v>
      </c>
      <c r="AO55" s="5"/>
      <c r="AP55" s="6">
        <f>Y55-AN55</f>
        <v>0</v>
      </c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7">
        <f>IF(T55="",0,$O$1-T55)</f>
        <v>0</v>
      </c>
      <c r="BH55" s="5"/>
      <c r="BI55" s="6">
        <f>U55-AP55</f>
        <v>0</v>
      </c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</row>
    <row r="56" spans="1:75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 t="e">
        <f>VLOOKUP(L56,'[3]償却率（定額法）'!$B$6:$C$104,2)</f>
        <v>#N/A</v>
      </c>
      <c r="N56" s="12"/>
      <c r="O56" s="12"/>
      <c r="P56" s="11">
        <f>IF(O56="",N56,O56)</f>
        <v>0</v>
      </c>
      <c r="Q56" s="7">
        <f>YEAR(P56)</f>
        <v>1900</v>
      </c>
      <c r="R56" s="7">
        <f>MONTH(P56)</f>
        <v>1</v>
      </c>
      <c r="S56" s="7">
        <f>DAY(N56)</f>
        <v>0</v>
      </c>
      <c r="T56" s="5" t="str">
        <f>IF(Q56=1900,"",IF(R56&lt;4,Q56-1,Q56))</f>
        <v/>
      </c>
      <c r="U56" s="8"/>
      <c r="V56" s="5"/>
      <c r="W56" s="5"/>
      <c r="X56" s="10">
        <f>IF(BG56=0,0,IF(BG56&gt;L56,U56-1,ROUND((U56*M56)*(BG56-1),0)))</f>
        <v>0</v>
      </c>
      <c r="Y56" s="10">
        <f>U56-X56</f>
        <v>0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47">
        <f>IF(BG56=0,0,IF(BG56=L56,Y56-1,IF(Y56=1,0,ROUND(U56*M56,0))))</f>
        <v>0</v>
      </c>
      <c r="AO56" s="5"/>
      <c r="AP56" s="6">
        <f>Y56-AN56</f>
        <v>0</v>
      </c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7">
        <f>IF(T56="",0,$O$1-T56)</f>
        <v>0</v>
      </c>
      <c r="BH56" s="5"/>
      <c r="BI56" s="6">
        <f>U56-AP56</f>
        <v>0</v>
      </c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</row>
    <row r="57" spans="1:75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 t="e">
        <f>VLOOKUP(L57,'[3]償却率（定額法）'!$B$6:$C$104,2)</f>
        <v>#N/A</v>
      </c>
      <c r="N57" s="12"/>
      <c r="O57" s="12"/>
      <c r="P57" s="11">
        <f>IF(O57="",N57,O57)</f>
        <v>0</v>
      </c>
      <c r="Q57" s="7">
        <f>YEAR(P57)</f>
        <v>1900</v>
      </c>
      <c r="R57" s="7">
        <f>MONTH(P57)</f>
        <v>1</v>
      </c>
      <c r="S57" s="7">
        <f>DAY(N57)</f>
        <v>0</v>
      </c>
      <c r="T57" s="5" t="str">
        <f>IF(Q57=1900,"",IF(R57&lt;4,Q57-1,Q57))</f>
        <v/>
      </c>
      <c r="U57" s="8"/>
      <c r="V57" s="5"/>
      <c r="W57" s="5"/>
      <c r="X57" s="10">
        <f>IF(BG57=0,0,IF(BG57&gt;L57,U57-1,ROUND((U57*M57)*(BG57-1),0)))</f>
        <v>0</v>
      </c>
      <c r="Y57" s="10">
        <f>U57-X57</f>
        <v>0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47">
        <f>IF(BG57=0,0,IF(BG57=L57,Y57-1,IF(Y57=1,0,ROUND(U57*M57,0))))</f>
        <v>0</v>
      </c>
      <c r="AO57" s="5"/>
      <c r="AP57" s="6">
        <f>Y57-AN57</f>
        <v>0</v>
      </c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7">
        <f>IF(T57="",0,$O$1-T57)</f>
        <v>0</v>
      </c>
      <c r="BH57" s="5"/>
      <c r="BI57" s="6">
        <f>U57-AP57</f>
        <v>0</v>
      </c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 t="e">
        <f>VLOOKUP(L58,'[3]償却率（定額法）'!$B$6:$C$104,2)</f>
        <v>#N/A</v>
      </c>
      <c r="N58" s="12"/>
      <c r="O58" s="12"/>
      <c r="P58" s="11">
        <f>IF(O58="",N58,O58)</f>
        <v>0</v>
      </c>
      <c r="Q58" s="7">
        <f>YEAR(P58)</f>
        <v>1900</v>
      </c>
      <c r="R58" s="7">
        <f>MONTH(P58)</f>
        <v>1</v>
      </c>
      <c r="S58" s="7">
        <f>DAY(N58)</f>
        <v>0</v>
      </c>
      <c r="T58" s="5" t="str">
        <f>IF(Q58=1900,"",IF(R58&lt;4,Q58-1,Q58))</f>
        <v/>
      </c>
      <c r="U58" s="8"/>
      <c r="V58" s="5"/>
      <c r="W58" s="5"/>
      <c r="X58" s="10">
        <f>IF(BG58=0,0,IF(BG58&gt;L58,U58-1,ROUND((U58*M58)*(BG58-1),0)))</f>
        <v>0</v>
      </c>
      <c r="Y58" s="10">
        <f>U58-X58</f>
        <v>0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47">
        <f>IF(BG58=0,0,IF(BG58=L58,Y58-1,IF(Y58=1,0,ROUND(U58*M58,0))))</f>
        <v>0</v>
      </c>
      <c r="AO58" s="5"/>
      <c r="AP58" s="6">
        <f>Y58-AN58</f>
        <v>0</v>
      </c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7">
        <f>IF(T58="",0,$O$1-T58)</f>
        <v>0</v>
      </c>
      <c r="BH58" s="5"/>
      <c r="BI58" s="6">
        <f>U58-AP58</f>
        <v>0</v>
      </c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</row>
    <row r="59" spans="1:75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 t="e">
        <f>VLOOKUP(L59,'[3]償却率（定額法）'!$B$6:$C$104,2)</f>
        <v>#N/A</v>
      </c>
      <c r="N59" s="12"/>
      <c r="O59" s="12"/>
      <c r="P59" s="11">
        <f>IF(O59="",N59,O59)</f>
        <v>0</v>
      </c>
      <c r="Q59" s="7">
        <f>YEAR(P59)</f>
        <v>1900</v>
      </c>
      <c r="R59" s="7">
        <f>MONTH(P59)</f>
        <v>1</v>
      </c>
      <c r="S59" s="7">
        <f>DAY(N59)</f>
        <v>0</v>
      </c>
      <c r="T59" s="5" t="str">
        <f>IF(Q59=1900,"",IF(R59&lt;4,Q59-1,Q59))</f>
        <v/>
      </c>
      <c r="U59" s="8"/>
      <c r="V59" s="5"/>
      <c r="W59" s="5"/>
      <c r="X59" s="10">
        <f>IF(BG59=0,0,IF(BG59&gt;L59,U59-1,ROUND((U59*M59)*(BG59-1),0)))</f>
        <v>0</v>
      </c>
      <c r="Y59" s="10">
        <f>U59-X59</f>
        <v>0</v>
      </c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47">
        <f>IF(BG59=0,0,IF(BG59=L59,Y59-1,IF(Y59=1,0,ROUND(U59*M59,0))))</f>
        <v>0</v>
      </c>
      <c r="AO59" s="5"/>
      <c r="AP59" s="6">
        <f>Y59-AN59</f>
        <v>0</v>
      </c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7">
        <f>IF(T59="",0,$O$1-T59)</f>
        <v>0</v>
      </c>
      <c r="BH59" s="5"/>
      <c r="BI59" s="6">
        <f>U59-AP59</f>
        <v>0</v>
      </c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</row>
    <row r="60" spans="1:75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 t="e">
        <f>VLOOKUP(L60,'[3]償却率（定額法）'!$B$6:$C$104,2)</f>
        <v>#N/A</v>
      </c>
      <c r="N60" s="12"/>
      <c r="O60" s="12"/>
      <c r="P60" s="11">
        <f>IF(O60="",N60,O60)</f>
        <v>0</v>
      </c>
      <c r="Q60" s="7">
        <f>YEAR(P60)</f>
        <v>1900</v>
      </c>
      <c r="R60" s="7">
        <f>MONTH(P60)</f>
        <v>1</v>
      </c>
      <c r="S60" s="7">
        <f>DAY(N60)</f>
        <v>0</v>
      </c>
      <c r="T60" s="5" t="str">
        <f>IF(Q60=1900,"",IF(R60&lt;4,Q60-1,Q60))</f>
        <v/>
      </c>
      <c r="U60" s="8"/>
      <c r="V60" s="5"/>
      <c r="W60" s="5"/>
      <c r="X60" s="10">
        <f>IF(BG60=0,0,IF(BG60&gt;L60,U60-1,ROUND((U60*M60)*(BG60-1),0)))</f>
        <v>0</v>
      </c>
      <c r="Y60" s="10">
        <f>U60-X60</f>
        <v>0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47">
        <f>IF(BG60=0,0,IF(BG60=L60,Y60-1,IF(Y60=1,0,ROUND(U60*M60,0))))</f>
        <v>0</v>
      </c>
      <c r="AO60" s="5"/>
      <c r="AP60" s="6">
        <f>Y60-AN60</f>
        <v>0</v>
      </c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7">
        <f>IF(T60="",0,$O$1-T60)</f>
        <v>0</v>
      </c>
      <c r="BH60" s="5"/>
      <c r="BI60" s="6">
        <f>U60-AP60</f>
        <v>0</v>
      </c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</row>
    <row r="61" spans="1:75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 t="e">
        <f>VLOOKUP(L61,'[3]償却率（定額法）'!$B$6:$C$104,2)</f>
        <v>#N/A</v>
      </c>
      <c r="N61" s="12"/>
      <c r="O61" s="12"/>
      <c r="P61" s="11">
        <f>IF(O61="",N61,O61)</f>
        <v>0</v>
      </c>
      <c r="Q61" s="7">
        <f>YEAR(P61)</f>
        <v>1900</v>
      </c>
      <c r="R61" s="7">
        <f>MONTH(P61)</f>
        <v>1</v>
      </c>
      <c r="S61" s="7">
        <f>DAY(N61)</f>
        <v>0</v>
      </c>
      <c r="T61" s="5" t="str">
        <f>IF(Q61=1900,"",IF(R61&lt;4,Q61-1,Q61))</f>
        <v/>
      </c>
      <c r="U61" s="8"/>
      <c r="V61" s="5"/>
      <c r="W61" s="5"/>
      <c r="X61" s="10">
        <f>IF(BG61=0,0,IF(BG61&gt;L61,U61-1,ROUND((U61*M61)*(BG61-1),0)))</f>
        <v>0</v>
      </c>
      <c r="Y61" s="10">
        <f>U61-X61</f>
        <v>0</v>
      </c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47">
        <f>IF(BG61=0,0,IF(BG61=L61,Y61-1,IF(Y61=1,0,ROUND(U61*M61,0))))</f>
        <v>0</v>
      </c>
      <c r="AO61" s="5"/>
      <c r="AP61" s="6">
        <f>Y61-AN61</f>
        <v>0</v>
      </c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7">
        <f>IF(T61="",0,$O$1-T61)</f>
        <v>0</v>
      </c>
      <c r="BH61" s="5"/>
      <c r="BI61" s="6">
        <f>U61-AP61</f>
        <v>0</v>
      </c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</row>
    <row r="62" spans="1:75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 t="e">
        <f>VLOOKUP(L62,'[3]償却率（定額法）'!$B$6:$C$104,2)</f>
        <v>#N/A</v>
      </c>
      <c r="N62" s="12"/>
      <c r="O62" s="12"/>
      <c r="P62" s="11">
        <f>IF(O62="",N62,O62)</f>
        <v>0</v>
      </c>
      <c r="Q62" s="7">
        <f>YEAR(P62)</f>
        <v>1900</v>
      </c>
      <c r="R62" s="7">
        <f>MONTH(P62)</f>
        <v>1</v>
      </c>
      <c r="S62" s="7">
        <f>DAY(N62)</f>
        <v>0</v>
      </c>
      <c r="T62" s="5" t="str">
        <f>IF(Q62=1900,"",IF(R62&lt;4,Q62-1,Q62))</f>
        <v/>
      </c>
      <c r="U62" s="8"/>
      <c r="V62" s="5"/>
      <c r="W62" s="5"/>
      <c r="X62" s="10">
        <f>IF(BG62=0,0,IF(BG62&gt;L62,U62-1,ROUND((U62*M62)*(BG62-1),0)))</f>
        <v>0</v>
      </c>
      <c r="Y62" s="10">
        <f>U62-X62</f>
        <v>0</v>
      </c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47">
        <f>IF(BG62=0,0,IF(BG62=L62,Y62-1,IF(Y62=1,0,ROUND(U62*M62,0))))</f>
        <v>0</v>
      </c>
      <c r="AO62" s="5"/>
      <c r="AP62" s="6">
        <f>Y62-AN62</f>
        <v>0</v>
      </c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7">
        <f>IF(T62="",0,$O$1-T62)</f>
        <v>0</v>
      </c>
      <c r="BH62" s="5"/>
      <c r="BI62" s="6">
        <f>U62-AP62</f>
        <v>0</v>
      </c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</row>
    <row r="63" spans="1:75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 t="e">
        <f>VLOOKUP(L63,'[3]償却率（定額法）'!$B$6:$C$104,2)</f>
        <v>#N/A</v>
      </c>
      <c r="N63" s="12"/>
      <c r="O63" s="12"/>
      <c r="P63" s="11">
        <f>IF(O63="",N63,O63)</f>
        <v>0</v>
      </c>
      <c r="Q63" s="7">
        <f>YEAR(P63)</f>
        <v>1900</v>
      </c>
      <c r="R63" s="7">
        <f>MONTH(P63)</f>
        <v>1</v>
      </c>
      <c r="S63" s="7">
        <f>DAY(N63)</f>
        <v>0</v>
      </c>
      <c r="T63" s="5" t="str">
        <f>IF(Q63=1900,"",IF(R63&lt;4,Q63-1,Q63))</f>
        <v/>
      </c>
      <c r="U63" s="8"/>
      <c r="V63" s="5"/>
      <c r="W63" s="5"/>
      <c r="X63" s="10">
        <f>IF(BG63=0,0,IF(BG63&gt;L63,U63-1,ROUND((U63*M63)*(BG63-1),0)))</f>
        <v>0</v>
      </c>
      <c r="Y63" s="10">
        <f>U63-X63</f>
        <v>0</v>
      </c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47">
        <f>IF(BG63=0,0,IF(BG63=L63,Y63-1,IF(Y63=1,0,ROUND(U63*M63,0))))</f>
        <v>0</v>
      </c>
      <c r="AO63" s="5"/>
      <c r="AP63" s="6">
        <f>Y63-AN63</f>
        <v>0</v>
      </c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7">
        <f>IF(T63="",0,$O$1-T63)</f>
        <v>0</v>
      </c>
      <c r="BH63" s="5"/>
      <c r="BI63" s="6">
        <f>U63-AP63</f>
        <v>0</v>
      </c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</row>
    <row r="64" spans="1:75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 t="e">
        <f>VLOOKUP(L64,'[3]償却率（定額法）'!$B$6:$C$104,2)</f>
        <v>#N/A</v>
      </c>
      <c r="N64" s="12"/>
      <c r="O64" s="12"/>
      <c r="P64" s="11">
        <f>IF(O64="",N64,O64)</f>
        <v>0</v>
      </c>
      <c r="Q64" s="7">
        <f>YEAR(P64)</f>
        <v>1900</v>
      </c>
      <c r="R64" s="7">
        <f>MONTH(P64)</f>
        <v>1</v>
      </c>
      <c r="S64" s="7">
        <f>DAY(N64)</f>
        <v>0</v>
      </c>
      <c r="T64" s="5" t="str">
        <f>IF(Q64=1900,"",IF(R64&lt;4,Q64-1,Q64))</f>
        <v/>
      </c>
      <c r="U64" s="8"/>
      <c r="V64" s="5"/>
      <c r="W64" s="5"/>
      <c r="X64" s="10">
        <f>IF(BG64=0,0,IF(BG64&gt;L64,U64-1,ROUND((U64*M64)*(BG64-1),0)))</f>
        <v>0</v>
      </c>
      <c r="Y64" s="10">
        <f>U64-X64</f>
        <v>0</v>
      </c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47">
        <f>IF(BG64=0,0,IF(BG64=L64,Y64-1,IF(Y64=1,0,ROUND(U64*M64,0))))</f>
        <v>0</v>
      </c>
      <c r="AO64" s="5"/>
      <c r="AP64" s="6">
        <f>Y64-AN64</f>
        <v>0</v>
      </c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7">
        <f>IF(T64="",0,$O$1-T64)</f>
        <v>0</v>
      </c>
      <c r="BH64" s="5"/>
      <c r="BI64" s="6">
        <f>U64-AP64</f>
        <v>0</v>
      </c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</row>
    <row r="65" spans="1:75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 t="e">
        <f>VLOOKUP(L65,'[3]償却率（定額法）'!$B$6:$C$104,2)</f>
        <v>#N/A</v>
      </c>
      <c r="N65" s="12"/>
      <c r="O65" s="12"/>
      <c r="P65" s="11">
        <f>IF(O65="",N65,O65)</f>
        <v>0</v>
      </c>
      <c r="Q65" s="7">
        <f>YEAR(P65)</f>
        <v>1900</v>
      </c>
      <c r="R65" s="7">
        <f>MONTH(P65)</f>
        <v>1</v>
      </c>
      <c r="S65" s="7">
        <f>DAY(N65)</f>
        <v>0</v>
      </c>
      <c r="T65" s="5" t="str">
        <f>IF(Q65=1900,"",IF(R65&lt;4,Q65-1,Q65))</f>
        <v/>
      </c>
      <c r="U65" s="8"/>
      <c r="V65" s="5"/>
      <c r="W65" s="5"/>
      <c r="X65" s="10">
        <f>IF(BG65=0,0,IF(BG65&gt;L65,U65-1,ROUND((U65*M65)*(BG65-1),0)))</f>
        <v>0</v>
      </c>
      <c r="Y65" s="10">
        <f>U65-X65</f>
        <v>0</v>
      </c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47">
        <f>IF(BG65=0,0,IF(BG65=L65,Y65-1,IF(Y65=1,0,ROUND(U65*M65,0))))</f>
        <v>0</v>
      </c>
      <c r="AO65" s="5"/>
      <c r="AP65" s="6">
        <f>Y65-AN65</f>
        <v>0</v>
      </c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7">
        <f>IF(T65="",0,$O$1-T65)</f>
        <v>0</v>
      </c>
      <c r="BH65" s="5"/>
      <c r="BI65" s="6">
        <f>U65-AP65</f>
        <v>0</v>
      </c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</row>
    <row r="66" spans="1:75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 t="e">
        <f>VLOOKUP(L66,'[3]償却率（定額法）'!$B$6:$C$104,2)</f>
        <v>#N/A</v>
      </c>
      <c r="N66" s="12"/>
      <c r="O66" s="12"/>
      <c r="P66" s="11">
        <f>IF(O66="",N66,O66)</f>
        <v>0</v>
      </c>
      <c r="Q66" s="7">
        <f>YEAR(P66)</f>
        <v>1900</v>
      </c>
      <c r="R66" s="7">
        <f>MONTH(P66)</f>
        <v>1</v>
      </c>
      <c r="S66" s="7">
        <f>DAY(N66)</f>
        <v>0</v>
      </c>
      <c r="T66" s="5" t="str">
        <f>IF(Q66=1900,"",IF(R66&lt;4,Q66-1,Q66))</f>
        <v/>
      </c>
      <c r="U66" s="8"/>
      <c r="V66" s="5"/>
      <c r="W66" s="5"/>
      <c r="X66" s="10">
        <f>IF(BG66=0,0,IF(BG66&gt;L66,U66-1,ROUND((U66*M66)*(BG66-1),0)))</f>
        <v>0</v>
      </c>
      <c r="Y66" s="10">
        <f>U66-X66</f>
        <v>0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47">
        <f>IF(BG66=0,0,IF(BG66=L66,Y66-1,IF(Y66=1,0,ROUND(U66*M66,0))))</f>
        <v>0</v>
      </c>
      <c r="AO66" s="5"/>
      <c r="AP66" s="6">
        <f>Y66-AN66</f>
        <v>0</v>
      </c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7">
        <f>IF(T66="",0,$O$1-T66)</f>
        <v>0</v>
      </c>
      <c r="BH66" s="5"/>
      <c r="BI66" s="6">
        <f>U66-AP66</f>
        <v>0</v>
      </c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 t="e">
        <f>VLOOKUP(L67,'[3]償却率（定額法）'!$B$6:$C$104,2)</f>
        <v>#N/A</v>
      </c>
      <c r="N67" s="12"/>
      <c r="O67" s="12"/>
      <c r="P67" s="11">
        <f>IF(O67="",N67,O67)</f>
        <v>0</v>
      </c>
      <c r="Q67" s="7">
        <f>YEAR(P67)</f>
        <v>1900</v>
      </c>
      <c r="R67" s="7">
        <f>MONTH(P67)</f>
        <v>1</v>
      </c>
      <c r="S67" s="7">
        <f>DAY(N67)</f>
        <v>0</v>
      </c>
      <c r="T67" s="5" t="str">
        <f>IF(Q67=1900,"",IF(R67&lt;4,Q67-1,Q67))</f>
        <v/>
      </c>
      <c r="U67" s="8"/>
      <c r="V67" s="5"/>
      <c r="W67" s="5"/>
      <c r="X67" s="10">
        <f>IF(BG67=0,0,IF(BG67&gt;L67,U67-1,ROUND((U67*M67)*(BG67-1),0)))</f>
        <v>0</v>
      </c>
      <c r="Y67" s="10">
        <f>U67-X67</f>
        <v>0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47">
        <f>IF(BG67=0,0,IF(BG67=L67,Y67-1,IF(Y67=1,0,ROUND(U67*M67,0))))</f>
        <v>0</v>
      </c>
      <c r="AO67" s="5"/>
      <c r="AP67" s="6">
        <f>Y67-AN67</f>
        <v>0</v>
      </c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7">
        <f>IF(T67="",0,$O$1-T67)</f>
        <v>0</v>
      </c>
      <c r="BH67" s="5"/>
      <c r="BI67" s="6">
        <f>U67-AP67</f>
        <v>0</v>
      </c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</row>
    <row r="68" spans="1:75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 t="e">
        <f>VLOOKUP(L68,'[3]償却率（定額法）'!$B$6:$C$104,2)</f>
        <v>#N/A</v>
      </c>
      <c r="N68" s="12"/>
      <c r="O68" s="12"/>
      <c r="P68" s="11">
        <f>IF(O68="",N68,O68)</f>
        <v>0</v>
      </c>
      <c r="Q68" s="7">
        <f>YEAR(P68)</f>
        <v>1900</v>
      </c>
      <c r="R68" s="7">
        <f>MONTH(P68)</f>
        <v>1</v>
      </c>
      <c r="S68" s="7">
        <f>DAY(N68)</f>
        <v>0</v>
      </c>
      <c r="T68" s="5" t="str">
        <f>IF(Q68=1900,"",IF(R68&lt;4,Q68-1,Q68))</f>
        <v/>
      </c>
      <c r="U68" s="8"/>
      <c r="V68" s="5"/>
      <c r="W68" s="5"/>
      <c r="X68" s="10">
        <f>IF(BG68=0,0,IF(BG68&gt;L68,U68-1,ROUND((U68*M68)*(BG68-1),0)))</f>
        <v>0</v>
      </c>
      <c r="Y68" s="10">
        <f>U68-X68</f>
        <v>0</v>
      </c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47">
        <f>IF(BG68=0,0,IF(BG68=L68,Y68-1,IF(Y68=1,0,ROUND(U68*M68,0))))</f>
        <v>0</v>
      </c>
      <c r="AO68" s="5"/>
      <c r="AP68" s="6">
        <f>Y68-AN68</f>
        <v>0</v>
      </c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7">
        <f>IF(T68="",0,$O$1-T68)</f>
        <v>0</v>
      </c>
      <c r="BH68" s="5"/>
      <c r="BI68" s="6">
        <f>U68-AP68</f>
        <v>0</v>
      </c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</row>
    <row r="69" spans="1:75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 t="e">
        <f>VLOOKUP(L69,'[3]償却率（定額法）'!$B$6:$C$104,2)</f>
        <v>#N/A</v>
      </c>
      <c r="N69" s="12"/>
      <c r="O69" s="12"/>
      <c r="P69" s="11">
        <f>IF(O69="",N69,O69)</f>
        <v>0</v>
      </c>
      <c r="Q69" s="7">
        <f>YEAR(P69)</f>
        <v>1900</v>
      </c>
      <c r="R69" s="7">
        <f>MONTH(P69)</f>
        <v>1</v>
      </c>
      <c r="S69" s="7">
        <f>DAY(N69)</f>
        <v>0</v>
      </c>
      <c r="T69" s="5" t="str">
        <f>IF(Q69=1900,"",IF(R69&lt;4,Q69-1,Q69))</f>
        <v/>
      </c>
      <c r="U69" s="8"/>
      <c r="V69" s="5"/>
      <c r="W69" s="5"/>
      <c r="X69" s="10">
        <f>IF(BG69=0,0,IF(BG69&gt;L69,U69-1,ROUND((U69*M69)*(BG69-1),0)))</f>
        <v>0</v>
      </c>
      <c r="Y69" s="10">
        <f>U69-X69</f>
        <v>0</v>
      </c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47">
        <f>IF(BG69=0,0,IF(BG69=L69,Y69-1,IF(Y69=1,0,ROUND(U69*M69,0))))</f>
        <v>0</v>
      </c>
      <c r="AO69" s="5"/>
      <c r="AP69" s="6">
        <f>Y69-AN69</f>
        <v>0</v>
      </c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7">
        <f>IF(T69="",0,$O$1-T69)</f>
        <v>0</v>
      </c>
      <c r="BH69" s="5"/>
      <c r="BI69" s="6">
        <f>U69-AP69</f>
        <v>0</v>
      </c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</row>
    <row r="70" spans="1:75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 t="e">
        <f>VLOOKUP(L70,'[3]償却率（定額法）'!$B$6:$C$104,2)</f>
        <v>#N/A</v>
      </c>
      <c r="N70" s="12"/>
      <c r="O70" s="12"/>
      <c r="P70" s="11">
        <f>IF(O70="",N70,O70)</f>
        <v>0</v>
      </c>
      <c r="Q70" s="7">
        <f>YEAR(P70)</f>
        <v>1900</v>
      </c>
      <c r="R70" s="7">
        <f>MONTH(P70)</f>
        <v>1</v>
      </c>
      <c r="S70" s="7">
        <f>DAY(N70)</f>
        <v>0</v>
      </c>
      <c r="T70" s="5" t="str">
        <f>IF(Q70=1900,"",IF(R70&lt;4,Q70-1,Q70))</f>
        <v/>
      </c>
      <c r="U70" s="8"/>
      <c r="V70" s="5"/>
      <c r="W70" s="5"/>
      <c r="X70" s="10">
        <f>IF(BG70=0,0,IF(BG70&gt;L70,U70-1,ROUND((U70*M70)*(BG70-1),0)))</f>
        <v>0</v>
      </c>
      <c r="Y70" s="10">
        <f>U70-X70</f>
        <v>0</v>
      </c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47">
        <f>IF(BG70=0,0,IF(BG70=L70,Y70-1,IF(Y70=1,0,ROUND(U70*M70,0))))</f>
        <v>0</v>
      </c>
      <c r="AO70" s="5"/>
      <c r="AP70" s="6">
        <f>Y70-AN70</f>
        <v>0</v>
      </c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7">
        <f>IF(T70="",0,$O$1-T70)</f>
        <v>0</v>
      </c>
      <c r="BH70" s="5"/>
      <c r="BI70" s="6">
        <f>U70-AP70</f>
        <v>0</v>
      </c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</row>
    <row r="71" spans="1:75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 t="e">
        <f>VLOOKUP(L71,'[3]償却率（定額法）'!$B$6:$C$104,2)</f>
        <v>#N/A</v>
      </c>
      <c r="N71" s="12"/>
      <c r="O71" s="12"/>
      <c r="P71" s="11">
        <f>IF(O71="",N71,O71)</f>
        <v>0</v>
      </c>
      <c r="Q71" s="7">
        <f>YEAR(P71)</f>
        <v>1900</v>
      </c>
      <c r="R71" s="7">
        <f>MONTH(P71)</f>
        <v>1</v>
      </c>
      <c r="S71" s="7">
        <f>DAY(N71)</f>
        <v>0</v>
      </c>
      <c r="T71" s="5" t="str">
        <f>IF(Q71=1900,"",IF(R71&lt;4,Q71-1,Q71))</f>
        <v/>
      </c>
      <c r="U71" s="8"/>
      <c r="V71" s="5"/>
      <c r="W71" s="5"/>
      <c r="X71" s="10">
        <f>IF(BG71=0,0,IF(BG71&gt;L71,U71-1,ROUND((U71*M71)*(BG71-1),0)))</f>
        <v>0</v>
      </c>
      <c r="Y71" s="10">
        <f>U71-X71</f>
        <v>0</v>
      </c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47">
        <f>IF(BG71=0,0,IF(BG71=L71,Y71-1,IF(Y71=1,0,ROUND(U71*M71,0))))</f>
        <v>0</v>
      </c>
      <c r="AO71" s="5"/>
      <c r="AP71" s="6">
        <f>Y71-AN71</f>
        <v>0</v>
      </c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7">
        <f>IF(T71="",0,$O$1-T71)</f>
        <v>0</v>
      </c>
      <c r="BH71" s="5"/>
      <c r="BI71" s="6">
        <f>U71-AP71</f>
        <v>0</v>
      </c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</row>
    <row r="72" spans="1:75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 t="e">
        <f>VLOOKUP(L72,'[3]償却率（定額法）'!$B$6:$C$104,2)</f>
        <v>#N/A</v>
      </c>
      <c r="N72" s="12"/>
      <c r="O72" s="12"/>
      <c r="P72" s="11">
        <f>IF(O72="",N72,O72)</f>
        <v>0</v>
      </c>
      <c r="Q72" s="7">
        <f>YEAR(P72)</f>
        <v>1900</v>
      </c>
      <c r="R72" s="7">
        <f>MONTH(P72)</f>
        <v>1</v>
      </c>
      <c r="S72" s="7">
        <f>DAY(N72)</f>
        <v>0</v>
      </c>
      <c r="T72" s="5" t="str">
        <f>IF(Q72=1900,"",IF(R72&lt;4,Q72-1,Q72))</f>
        <v/>
      </c>
      <c r="U72" s="8"/>
      <c r="V72" s="5"/>
      <c r="W72" s="5"/>
      <c r="X72" s="10">
        <f>IF(BG72=0,0,IF(BG72&gt;L72,U72-1,ROUND((U72*M72)*(BG72-1),0)))</f>
        <v>0</v>
      </c>
      <c r="Y72" s="10">
        <f>U72-X72</f>
        <v>0</v>
      </c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47">
        <f>IF(BG72=0,0,IF(BG72=L72,Y72-1,IF(Y72=1,0,ROUND(U72*M72,0))))</f>
        <v>0</v>
      </c>
      <c r="AO72" s="5"/>
      <c r="AP72" s="6">
        <f>Y72-AN72</f>
        <v>0</v>
      </c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7">
        <f>IF(T72="",0,$O$1-T72)</f>
        <v>0</v>
      </c>
      <c r="BH72" s="5"/>
      <c r="BI72" s="6">
        <f>U72-AP72</f>
        <v>0</v>
      </c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</row>
    <row r="73" spans="1:75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 t="e">
        <f>VLOOKUP(L73,'[3]償却率（定額法）'!$B$6:$C$104,2)</f>
        <v>#N/A</v>
      </c>
      <c r="N73" s="12"/>
      <c r="O73" s="12"/>
      <c r="P73" s="11">
        <f>IF(O73="",N73,O73)</f>
        <v>0</v>
      </c>
      <c r="Q73" s="7">
        <f>YEAR(P73)</f>
        <v>1900</v>
      </c>
      <c r="R73" s="7">
        <f>MONTH(P73)</f>
        <v>1</v>
      </c>
      <c r="S73" s="7">
        <f>DAY(N73)</f>
        <v>0</v>
      </c>
      <c r="T73" s="5" t="str">
        <f>IF(Q73=1900,"",IF(R73&lt;4,Q73-1,Q73))</f>
        <v/>
      </c>
      <c r="U73" s="8"/>
      <c r="V73" s="5"/>
      <c r="W73" s="5"/>
      <c r="X73" s="10">
        <f>IF(BG73=0,0,IF(BG73&gt;L73,U73-1,ROUND((U73*M73)*(BG73-1),0)))</f>
        <v>0</v>
      </c>
      <c r="Y73" s="10">
        <f>U73-X73</f>
        <v>0</v>
      </c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47">
        <f>IF(BG73=0,0,IF(BG73=L73,Y73-1,IF(Y73=1,0,ROUND(U73*M73,0))))</f>
        <v>0</v>
      </c>
      <c r="AO73" s="5"/>
      <c r="AP73" s="6">
        <f>Y73-AN73</f>
        <v>0</v>
      </c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7">
        <f>IF(T73="",0,$O$1-T73)</f>
        <v>0</v>
      </c>
      <c r="BH73" s="5"/>
      <c r="BI73" s="6">
        <f>U73-AP73</f>
        <v>0</v>
      </c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</row>
    <row r="74" spans="1:75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 t="e">
        <f>VLOOKUP(L74,'[3]償却率（定額法）'!$B$6:$C$104,2)</f>
        <v>#N/A</v>
      </c>
      <c r="N74" s="12"/>
      <c r="O74" s="12"/>
      <c r="P74" s="11">
        <f>IF(O74="",N74,O74)</f>
        <v>0</v>
      </c>
      <c r="Q74" s="7">
        <f>YEAR(P74)</f>
        <v>1900</v>
      </c>
      <c r="R74" s="7">
        <f>MONTH(P74)</f>
        <v>1</v>
      </c>
      <c r="S74" s="7">
        <f>DAY(N74)</f>
        <v>0</v>
      </c>
      <c r="T74" s="5" t="str">
        <f>IF(Q74=1900,"",IF(R74&lt;4,Q74-1,Q74))</f>
        <v/>
      </c>
      <c r="U74" s="8"/>
      <c r="V74" s="5"/>
      <c r="W74" s="5"/>
      <c r="X74" s="10">
        <f>IF(BG74=0,0,IF(BG74&gt;L74,U74-1,ROUND((U74*M74)*(BG74-1),0)))</f>
        <v>0</v>
      </c>
      <c r="Y74" s="10">
        <f>U74-X74</f>
        <v>0</v>
      </c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47">
        <f>IF(BG74=0,0,IF(BG74=L74,Y74-1,IF(Y74=1,0,ROUND(U74*M74,0))))</f>
        <v>0</v>
      </c>
      <c r="AO74" s="5"/>
      <c r="AP74" s="6">
        <f>Y74-AN74</f>
        <v>0</v>
      </c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7">
        <f>IF(T74="",0,$O$1-T74)</f>
        <v>0</v>
      </c>
      <c r="BH74" s="5"/>
      <c r="BI74" s="6">
        <f>U74-AP74</f>
        <v>0</v>
      </c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</row>
    <row r="75" spans="1:75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 t="e">
        <f>VLOOKUP(L75,'[3]償却率（定額法）'!$B$6:$C$104,2)</f>
        <v>#N/A</v>
      </c>
      <c r="N75" s="12"/>
      <c r="O75" s="12"/>
      <c r="P75" s="11">
        <f>IF(O75="",N75,O75)</f>
        <v>0</v>
      </c>
      <c r="Q75" s="7">
        <f>YEAR(P75)</f>
        <v>1900</v>
      </c>
      <c r="R75" s="7">
        <f>MONTH(P75)</f>
        <v>1</v>
      </c>
      <c r="S75" s="7">
        <f>DAY(N75)</f>
        <v>0</v>
      </c>
      <c r="T75" s="5" t="str">
        <f>IF(Q75=1900,"",IF(R75&lt;4,Q75-1,Q75))</f>
        <v/>
      </c>
      <c r="U75" s="8"/>
      <c r="V75" s="5"/>
      <c r="W75" s="5"/>
      <c r="X75" s="10">
        <f>IF(BG75=0,0,IF(BG75&gt;L75,U75-1,ROUND((U75*M75)*(BG75-1),0)))</f>
        <v>0</v>
      </c>
      <c r="Y75" s="10">
        <f>U75-X75</f>
        <v>0</v>
      </c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47">
        <f>IF(BG75=0,0,IF(BG75=L75,Y75-1,IF(Y75=1,0,ROUND(U75*M75,0))))</f>
        <v>0</v>
      </c>
      <c r="AO75" s="5"/>
      <c r="AP75" s="6">
        <f>Y75-AN75</f>
        <v>0</v>
      </c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7">
        <f>IF(T75="",0,$O$1-T75)</f>
        <v>0</v>
      </c>
      <c r="BH75" s="5"/>
      <c r="BI75" s="6">
        <f>U75-AP75</f>
        <v>0</v>
      </c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</row>
    <row r="76" spans="1:75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 t="e">
        <f>VLOOKUP(L76,'[3]償却率（定額法）'!$B$6:$C$104,2)</f>
        <v>#N/A</v>
      </c>
      <c r="N76" s="12"/>
      <c r="O76" s="12"/>
      <c r="P76" s="11">
        <f>IF(O76="",N76,O76)</f>
        <v>0</v>
      </c>
      <c r="Q76" s="7">
        <f>YEAR(P76)</f>
        <v>1900</v>
      </c>
      <c r="R76" s="7">
        <f>MONTH(P76)</f>
        <v>1</v>
      </c>
      <c r="S76" s="7">
        <f>DAY(N76)</f>
        <v>0</v>
      </c>
      <c r="T76" s="5" t="str">
        <f>IF(Q76=1900,"",IF(R76&lt;4,Q76-1,Q76))</f>
        <v/>
      </c>
      <c r="U76" s="8"/>
      <c r="V76" s="5"/>
      <c r="W76" s="5"/>
      <c r="X76" s="10">
        <f>IF(BG76=0,0,IF(BG76&gt;L76,U76-1,ROUND((U76*M76)*(BG76-1),0)))</f>
        <v>0</v>
      </c>
      <c r="Y76" s="10">
        <f>U76-X76</f>
        <v>0</v>
      </c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47">
        <f>IF(BG76=0,0,IF(BG76=L76,Y76-1,IF(Y76=1,0,ROUND(U76*M76,0))))</f>
        <v>0</v>
      </c>
      <c r="AO76" s="5"/>
      <c r="AP76" s="6">
        <f>Y76-AN76</f>
        <v>0</v>
      </c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7">
        <f>IF(T76="",0,$O$1-T76)</f>
        <v>0</v>
      </c>
      <c r="BH76" s="5"/>
      <c r="BI76" s="6">
        <f>U76-AP76</f>
        <v>0</v>
      </c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</row>
    <row r="77" spans="1:75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 t="e">
        <f>VLOOKUP(L77,'[3]償却率（定額法）'!$B$6:$C$104,2)</f>
        <v>#N/A</v>
      </c>
      <c r="N77" s="12"/>
      <c r="O77" s="12"/>
      <c r="P77" s="11">
        <f>IF(O77="",N77,O77)</f>
        <v>0</v>
      </c>
      <c r="Q77" s="7">
        <f>YEAR(P77)</f>
        <v>1900</v>
      </c>
      <c r="R77" s="7">
        <f>MONTH(P77)</f>
        <v>1</v>
      </c>
      <c r="S77" s="7">
        <f>DAY(N77)</f>
        <v>0</v>
      </c>
      <c r="T77" s="5" t="str">
        <f>IF(Q77=1900,"",IF(R77&lt;4,Q77-1,Q77))</f>
        <v/>
      </c>
      <c r="U77" s="8"/>
      <c r="V77" s="5"/>
      <c r="W77" s="5"/>
      <c r="X77" s="10">
        <f>IF(BG77=0,0,IF(BG77&gt;L77,U77-1,ROUND((U77*M77)*(BG77-1),0)))</f>
        <v>0</v>
      </c>
      <c r="Y77" s="10">
        <f>U77-X77</f>
        <v>0</v>
      </c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47">
        <f>IF(BG77=0,0,IF(BG77=L77,Y77-1,IF(Y77=1,0,ROUND(U77*M77,0))))</f>
        <v>0</v>
      </c>
      <c r="AO77" s="5"/>
      <c r="AP77" s="6">
        <f>Y77-AN77</f>
        <v>0</v>
      </c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7">
        <f>IF(T77="",0,$O$1-T77)</f>
        <v>0</v>
      </c>
      <c r="BH77" s="5"/>
      <c r="BI77" s="6">
        <f>U77-AP77</f>
        <v>0</v>
      </c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</row>
    <row r="78" spans="1:75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 t="e">
        <f>VLOOKUP(L78,'[3]償却率（定額法）'!$B$6:$C$104,2)</f>
        <v>#N/A</v>
      </c>
      <c r="N78" s="12"/>
      <c r="O78" s="12"/>
      <c r="P78" s="11">
        <f>IF(O78="",N78,O78)</f>
        <v>0</v>
      </c>
      <c r="Q78" s="7">
        <f>YEAR(P78)</f>
        <v>1900</v>
      </c>
      <c r="R78" s="7">
        <f>MONTH(P78)</f>
        <v>1</v>
      </c>
      <c r="S78" s="7">
        <f>DAY(N78)</f>
        <v>0</v>
      </c>
      <c r="T78" s="5" t="str">
        <f>IF(Q78=1900,"",IF(R78&lt;4,Q78-1,Q78))</f>
        <v/>
      </c>
      <c r="U78" s="8"/>
      <c r="V78" s="5"/>
      <c r="W78" s="5"/>
      <c r="X78" s="10">
        <f>IF(BG78=0,0,IF(BG78&gt;L78,U78-1,ROUND((U78*M78)*(BG78-1),0)))</f>
        <v>0</v>
      </c>
      <c r="Y78" s="10">
        <f>U78-X78</f>
        <v>0</v>
      </c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47">
        <f>IF(BG78=0,0,IF(BG78=L78,Y78-1,IF(Y78=1,0,ROUND(U78*M78,0))))</f>
        <v>0</v>
      </c>
      <c r="AO78" s="5"/>
      <c r="AP78" s="6">
        <f>Y78-AN78</f>
        <v>0</v>
      </c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7">
        <f>IF(T78="",0,$O$1-T78)</f>
        <v>0</v>
      </c>
      <c r="BH78" s="5"/>
      <c r="BI78" s="6">
        <f>U78-AP78</f>
        <v>0</v>
      </c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</row>
    <row r="79" spans="1:75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 t="e">
        <f>VLOOKUP(L79,'[3]償却率（定額法）'!$B$6:$C$104,2)</f>
        <v>#N/A</v>
      </c>
      <c r="N79" s="12"/>
      <c r="O79" s="12"/>
      <c r="P79" s="11">
        <f>IF(O79="",N79,O79)</f>
        <v>0</v>
      </c>
      <c r="Q79" s="7">
        <f>YEAR(P79)</f>
        <v>1900</v>
      </c>
      <c r="R79" s="7">
        <f>MONTH(P79)</f>
        <v>1</v>
      </c>
      <c r="S79" s="7">
        <f>DAY(N79)</f>
        <v>0</v>
      </c>
      <c r="T79" s="5" t="str">
        <f>IF(Q79=1900,"",IF(R79&lt;4,Q79-1,Q79))</f>
        <v/>
      </c>
      <c r="U79" s="8"/>
      <c r="V79" s="5"/>
      <c r="W79" s="5"/>
      <c r="X79" s="10">
        <f>IF(BG79=0,0,IF(BG79&gt;L79,U79-1,ROUND((U79*M79)*(BG79-1),0)))</f>
        <v>0</v>
      </c>
      <c r="Y79" s="10">
        <f>U79-X79</f>
        <v>0</v>
      </c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47">
        <f>IF(BG79=0,0,IF(BG79=L79,Y79-1,IF(Y79=1,0,ROUND(U79*M79,0))))</f>
        <v>0</v>
      </c>
      <c r="AO79" s="5"/>
      <c r="AP79" s="6">
        <f>Y79-AN79</f>
        <v>0</v>
      </c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7">
        <f>IF(T79="",0,$O$1-T79)</f>
        <v>0</v>
      </c>
      <c r="BH79" s="5"/>
      <c r="BI79" s="6">
        <f>U79-AP79</f>
        <v>0</v>
      </c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</row>
    <row r="80" spans="1:75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 t="e">
        <f>VLOOKUP(L80,'[3]償却率（定額法）'!$B$6:$C$104,2)</f>
        <v>#N/A</v>
      </c>
      <c r="N80" s="12"/>
      <c r="O80" s="12"/>
      <c r="P80" s="11">
        <f>IF(O80="",N80,O80)</f>
        <v>0</v>
      </c>
      <c r="Q80" s="7">
        <f>YEAR(P80)</f>
        <v>1900</v>
      </c>
      <c r="R80" s="7">
        <f>MONTH(P80)</f>
        <v>1</v>
      </c>
      <c r="S80" s="7">
        <f>DAY(N80)</f>
        <v>0</v>
      </c>
      <c r="T80" s="5" t="str">
        <f>IF(Q80=1900,"",IF(R80&lt;4,Q80-1,Q80))</f>
        <v/>
      </c>
      <c r="U80" s="8"/>
      <c r="V80" s="5"/>
      <c r="W80" s="5"/>
      <c r="X80" s="10">
        <f>IF(BG80=0,0,IF(BG80&gt;L80,U80-1,ROUND((U80*M80)*(BG80-1),0)))</f>
        <v>0</v>
      </c>
      <c r="Y80" s="10">
        <f>U80-X80</f>
        <v>0</v>
      </c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47">
        <f>IF(BG80=0,0,IF(BG80=L80,Y80-1,IF(Y80=1,0,ROUND(U80*M80,0))))</f>
        <v>0</v>
      </c>
      <c r="AO80" s="5"/>
      <c r="AP80" s="6">
        <f>Y80-AN80</f>
        <v>0</v>
      </c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7">
        <f>IF(T80="",0,$O$1-T80)</f>
        <v>0</v>
      </c>
      <c r="BH80" s="5"/>
      <c r="BI80" s="6">
        <f>U80-AP80</f>
        <v>0</v>
      </c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</row>
    <row r="81" spans="1:75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 t="e">
        <f>VLOOKUP(L81,'[3]償却率（定額法）'!$B$6:$C$104,2)</f>
        <v>#N/A</v>
      </c>
      <c r="N81" s="12"/>
      <c r="O81" s="12"/>
      <c r="P81" s="11">
        <f>IF(O81="",N81,O81)</f>
        <v>0</v>
      </c>
      <c r="Q81" s="7">
        <f>YEAR(P81)</f>
        <v>1900</v>
      </c>
      <c r="R81" s="7">
        <f>MONTH(P81)</f>
        <v>1</v>
      </c>
      <c r="S81" s="7">
        <f>DAY(N81)</f>
        <v>0</v>
      </c>
      <c r="T81" s="5" t="str">
        <f>IF(Q81=1900,"",IF(R81&lt;4,Q81-1,Q81))</f>
        <v/>
      </c>
      <c r="U81" s="8"/>
      <c r="V81" s="5"/>
      <c r="W81" s="5"/>
      <c r="X81" s="10">
        <f>IF(BG81=0,0,IF(BG81&gt;L81,U81-1,ROUND((U81*M81)*(BG81-1),0)))</f>
        <v>0</v>
      </c>
      <c r="Y81" s="10">
        <f>U81-X81</f>
        <v>0</v>
      </c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47">
        <f>IF(BG81=0,0,IF(BG81=L81,Y81-1,IF(Y81=1,0,ROUND(U81*M81,0))))</f>
        <v>0</v>
      </c>
      <c r="AO81" s="5"/>
      <c r="AP81" s="6">
        <f>Y81-AN81</f>
        <v>0</v>
      </c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7">
        <f>IF(T81="",0,$O$1-T81)</f>
        <v>0</v>
      </c>
      <c r="BH81" s="5"/>
      <c r="BI81" s="6">
        <f>U81-AP81</f>
        <v>0</v>
      </c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</row>
    <row r="82" spans="1:75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 t="e">
        <f>VLOOKUP(L82,'[3]償却率（定額法）'!$B$6:$C$104,2)</f>
        <v>#N/A</v>
      </c>
      <c r="N82" s="12"/>
      <c r="O82" s="12"/>
      <c r="P82" s="11">
        <f>IF(O82="",N82,O82)</f>
        <v>0</v>
      </c>
      <c r="Q82" s="7">
        <f>YEAR(P82)</f>
        <v>1900</v>
      </c>
      <c r="R82" s="7">
        <f>MONTH(P82)</f>
        <v>1</v>
      </c>
      <c r="S82" s="7">
        <f>DAY(N82)</f>
        <v>0</v>
      </c>
      <c r="T82" s="5" t="str">
        <f>IF(Q82=1900,"",IF(R82&lt;4,Q82-1,Q82))</f>
        <v/>
      </c>
      <c r="U82" s="8"/>
      <c r="V82" s="5"/>
      <c r="W82" s="5"/>
      <c r="X82" s="10">
        <f>IF(BG82=0,0,IF(BG82&gt;L82,U82-1,ROUND((U82*M82)*(BG82-1),0)))</f>
        <v>0</v>
      </c>
      <c r="Y82" s="10">
        <f>U82-X82</f>
        <v>0</v>
      </c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47">
        <f>IF(BG82=0,0,IF(BG82=L82,Y82-1,IF(Y82=1,0,ROUND(U82*M82,0))))</f>
        <v>0</v>
      </c>
      <c r="AO82" s="5"/>
      <c r="AP82" s="6">
        <f>Y82-AN82</f>
        <v>0</v>
      </c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7">
        <f>IF(T82="",0,$O$1-T82)</f>
        <v>0</v>
      </c>
      <c r="BH82" s="5"/>
      <c r="BI82" s="6">
        <f>U82-AP82</f>
        <v>0</v>
      </c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</row>
    <row r="83" spans="1:75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 t="e">
        <f>VLOOKUP(L83,'[3]償却率（定額法）'!$B$6:$C$104,2)</f>
        <v>#N/A</v>
      </c>
      <c r="N83" s="12"/>
      <c r="O83" s="12"/>
      <c r="P83" s="11">
        <f>IF(O83="",N83,O83)</f>
        <v>0</v>
      </c>
      <c r="Q83" s="7">
        <f>YEAR(P83)</f>
        <v>1900</v>
      </c>
      <c r="R83" s="7">
        <f>MONTH(P83)</f>
        <v>1</v>
      </c>
      <c r="S83" s="7">
        <f>DAY(N83)</f>
        <v>0</v>
      </c>
      <c r="T83" s="5" t="str">
        <f>IF(Q83=1900,"",IF(R83&lt;4,Q83-1,Q83))</f>
        <v/>
      </c>
      <c r="U83" s="8"/>
      <c r="V83" s="5"/>
      <c r="W83" s="5"/>
      <c r="X83" s="10">
        <f>IF(BG83=0,0,IF(BG83&gt;L83,U83-1,ROUND((U83*M83)*(BG83-1),0)))</f>
        <v>0</v>
      </c>
      <c r="Y83" s="10">
        <f>U83-X83</f>
        <v>0</v>
      </c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47">
        <f>IF(BG83=0,0,IF(BG83=L83,Y83-1,IF(Y83=1,0,ROUND(U83*M83,0))))</f>
        <v>0</v>
      </c>
      <c r="AO83" s="5"/>
      <c r="AP83" s="6">
        <f>Y83-AN83</f>
        <v>0</v>
      </c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7">
        <f>IF(T83="",0,$O$1-T83)</f>
        <v>0</v>
      </c>
      <c r="BH83" s="5"/>
      <c r="BI83" s="6">
        <f>U83-AP83</f>
        <v>0</v>
      </c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</row>
    <row r="84" spans="1:75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 t="e">
        <f>VLOOKUP(L84,'[3]償却率（定額法）'!$B$6:$C$104,2)</f>
        <v>#N/A</v>
      </c>
      <c r="N84" s="12"/>
      <c r="O84" s="12"/>
      <c r="P84" s="11">
        <f>IF(O84="",N84,O84)</f>
        <v>0</v>
      </c>
      <c r="Q84" s="7">
        <f>YEAR(P84)</f>
        <v>1900</v>
      </c>
      <c r="R84" s="7">
        <f>MONTH(P84)</f>
        <v>1</v>
      </c>
      <c r="S84" s="7">
        <f>DAY(N84)</f>
        <v>0</v>
      </c>
      <c r="T84" s="5" t="str">
        <f>IF(Q84=1900,"",IF(R84&lt;4,Q84-1,Q84))</f>
        <v/>
      </c>
      <c r="U84" s="8"/>
      <c r="V84" s="5"/>
      <c r="W84" s="5"/>
      <c r="X84" s="10">
        <f>IF(BG84=0,0,IF(BG84&gt;L84,U84-1,ROUND((U84*M84)*(BG84-1),0)))</f>
        <v>0</v>
      </c>
      <c r="Y84" s="10">
        <f>U84-X84</f>
        <v>0</v>
      </c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47">
        <f>IF(BG84=0,0,IF(BG84=L84,Y84-1,IF(Y84=1,0,ROUND(U84*M84,0))))</f>
        <v>0</v>
      </c>
      <c r="AO84" s="5"/>
      <c r="AP84" s="6">
        <f>Y84-AN84</f>
        <v>0</v>
      </c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7">
        <f>IF(T84="",0,$O$1-T84)</f>
        <v>0</v>
      </c>
      <c r="BH84" s="5"/>
      <c r="BI84" s="6">
        <f>U84-AP84</f>
        <v>0</v>
      </c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</row>
    <row r="85" spans="1:75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 t="e">
        <f>VLOOKUP(L85,'[3]償却率（定額法）'!$B$6:$C$104,2)</f>
        <v>#N/A</v>
      </c>
      <c r="N85" s="12"/>
      <c r="O85" s="12"/>
      <c r="P85" s="11">
        <f>IF(O85="",N85,O85)</f>
        <v>0</v>
      </c>
      <c r="Q85" s="7">
        <f>YEAR(P85)</f>
        <v>1900</v>
      </c>
      <c r="R85" s="7">
        <f>MONTH(P85)</f>
        <v>1</v>
      </c>
      <c r="S85" s="7">
        <f>DAY(N85)</f>
        <v>0</v>
      </c>
      <c r="T85" s="5" t="str">
        <f>IF(Q85=1900,"",IF(R85&lt;4,Q85-1,Q85))</f>
        <v/>
      </c>
      <c r="U85" s="8"/>
      <c r="V85" s="5"/>
      <c r="W85" s="5"/>
      <c r="X85" s="10">
        <f>IF(BG85=0,0,IF(BG85&gt;L85,U85-1,ROUND((U85*M85)*(BG85-1),0)))</f>
        <v>0</v>
      </c>
      <c r="Y85" s="10">
        <f>U85-X85</f>
        <v>0</v>
      </c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47">
        <f>IF(BG85=0,0,IF(BG85=L85,Y85-1,IF(Y85=1,0,ROUND(U85*M85,0))))</f>
        <v>0</v>
      </c>
      <c r="AO85" s="5"/>
      <c r="AP85" s="6">
        <f>Y85-AN85</f>
        <v>0</v>
      </c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7">
        <f>IF(T85="",0,$O$1-T85)</f>
        <v>0</v>
      </c>
      <c r="BH85" s="5"/>
      <c r="BI85" s="6">
        <f>U85-AP85</f>
        <v>0</v>
      </c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</row>
    <row r="86" spans="1:75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 t="e">
        <f>VLOOKUP(L86,'[3]償却率（定額法）'!$B$6:$C$104,2)</f>
        <v>#N/A</v>
      </c>
      <c r="N86" s="12"/>
      <c r="O86" s="12"/>
      <c r="P86" s="11">
        <f>IF(O86="",N86,O86)</f>
        <v>0</v>
      </c>
      <c r="Q86" s="7">
        <f>YEAR(P86)</f>
        <v>1900</v>
      </c>
      <c r="R86" s="7">
        <f>MONTH(P86)</f>
        <v>1</v>
      </c>
      <c r="S86" s="7">
        <f>DAY(N86)</f>
        <v>0</v>
      </c>
      <c r="T86" s="5" t="str">
        <f>IF(Q86=1900,"",IF(R86&lt;4,Q86-1,Q86))</f>
        <v/>
      </c>
      <c r="U86" s="8"/>
      <c r="V86" s="5"/>
      <c r="W86" s="5"/>
      <c r="X86" s="10">
        <f>IF(BG86=0,0,IF(BG86&gt;L86,U86-1,ROUND((U86*M86)*(BG86-1),0)))</f>
        <v>0</v>
      </c>
      <c r="Y86" s="10">
        <f>U86-X86</f>
        <v>0</v>
      </c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47">
        <f>IF(BG86=0,0,IF(BG86=L86,Y86-1,IF(Y86=1,0,ROUND(U86*M86,0))))</f>
        <v>0</v>
      </c>
      <c r="AO86" s="5"/>
      <c r="AP86" s="6">
        <f>Y86-AN86</f>
        <v>0</v>
      </c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7">
        <f>IF(T86="",0,$O$1-T86)</f>
        <v>0</v>
      </c>
      <c r="BH86" s="5"/>
      <c r="BI86" s="6">
        <f>U86-AP86</f>
        <v>0</v>
      </c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</row>
    <row r="87" spans="1:75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 t="e">
        <f>VLOOKUP(L87,'[3]償却率（定額法）'!$B$6:$C$104,2)</f>
        <v>#N/A</v>
      </c>
      <c r="N87" s="12"/>
      <c r="O87" s="12"/>
      <c r="P87" s="11">
        <f>IF(O87="",N87,O87)</f>
        <v>0</v>
      </c>
      <c r="Q87" s="7">
        <f>YEAR(P87)</f>
        <v>1900</v>
      </c>
      <c r="R87" s="7">
        <f>MONTH(P87)</f>
        <v>1</v>
      </c>
      <c r="S87" s="7">
        <f>DAY(N87)</f>
        <v>0</v>
      </c>
      <c r="T87" s="5" t="str">
        <f>IF(Q87=1900,"",IF(R87&lt;4,Q87-1,Q87))</f>
        <v/>
      </c>
      <c r="U87" s="8"/>
      <c r="V87" s="5"/>
      <c r="W87" s="5"/>
      <c r="X87" s="10">
        <f>IF(BG87=0,0,IF(BG87&gt;L87,U87-1,ROUND((U87*M87)*(BG87-1),0)))</f>
        <v>0</v>
      </c>
      <c r="Y87" s="10">
        <f>U87-X87</f>
        <v>0</v>
      </c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47">
        <f>IF(BG87=0,0,IF(BG87=L87,Y87-1,IF(Y87=1,0,ROUND(U87*M87,0))))</f>
        <v>0</v>
      </c>
      <c r="AO87" s="5"/>
      <c r="AP87" s="6">
        <f>Y87-AN87</f>
        <v>0</v>
      </c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7">
        <f>IF(T87="",0,$O$1-T87)</f>
        <v>0</v>
      </c>
      <c r="BH87" s="5"/>
      <c r="BI87" s="6">
        <f>U87-AP87</f>
        <v>0</v>
      </c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</row>
    <row r="88" spans="1:75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 t="e">
        <f>VLOOKUP(L88,'[3]償却率（定額法）'!$B$6:$C$104,2)</f>
        <v>#N/A</v>
      </c>
      <c r="N88" s="12"/>
      <c r="O88" s="12"/>
      <c r="P88" s="11">
        <f>IF(O88="",N88,O88)</f>
        <v>0</v>
      </c>
      <c r="Q88" s="7">
        <f>YEAR(P88)</f>
        <v>1900</v>
      </c>
      <c r="R88" s="7">
        <f>MONTH(P88)</f>
        <v>1</v>
      </c>
      <c r="S88" s="7">
        <f>DAY(N88)</f>
        <v>0</v>
      </c>
      <c r="T88" s="5" t="str">
        <f>IF(Q88=1900,"",IF(R88&lt;4,Q88-1,Q88))</f>
        <v/>
      </c>
      <c r="U88" s="8"/>
      <c r="V88" s="5"/>
      <c r="W88" s="5"/>
      <c r="X88" s="10">
        <f>IF(BG88=0,0,IF(BG88&gt;L88,U88-1,ROUND((U88*M88)*(BG88-1),0)))</f>
        <v>0</v>
      </c>
      <c r="Y88" s="10">
        <f>U88-X88</f>
        <v>0</v>
      </c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47">
        <f>IF(BG88=0,0,IF(BG88=L88,Y88-1,IF(Y88=1,0,ROUND(U88*M88,0))))</f>
        <v>0</v>
      </c>
      <c r="AO88" s="5"/>
      <c r="AP88" s="6">
        <f>Y88-AN88</f>
        <v>0</v>
      </c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7">
        <f>IF(T88="",0,$O$1-T88)</f>
        <v>0</v>
      </c>
      <c r="BH88" s="5"/>
      <c r="BI88" s="6">
        <f>U88-AP88</f>
        <v>0</v>
      </c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</row>
    <row r="89" spans="1:75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 t="e">
        <f>VLOOKUP(L89,'[3]償却率（定額法）'!$B$6:$C$104,2)</f>
        <v>#N/A</v>
      </c>
      <c r="N89" s="12"/>
      <c r="O89" s="12"/>
      <c r="P89" s="11">
        <f>IF(O89="",N89,O89)</f>
        <v>0</v>
      </c>
      <c r="Q89" s="7">
        <f>YEAR(P89)</f>
        <v>1900</v>
      </c>
      <c r="R89" s="7">
        <f>MONTH(P89)</f>
        <v>1</v>
      </c>
      <c r="S89" s="7">
        <f>DAY(N89)</f>
        <v>0</v>
      </c>
      <c r="T89" s="5" t="str">
        <f>IF(Q89=1900,"",IF(R89&lt;4,Q89-1,Q89))</f>
        <v/>
      </c>
      <c r="U89" s="8"/>
      <c r="V89" s="5"/>
      <c r="W89" s="5"/>
      <c r="X89" s="10">
        <f>IF(BG89=0,0,IF(BG89&gt;L89,U89-1,ROUND((U89*M89)*(BG89-1),0)))</f>
        <v>0</v>
      </c>
      <c r="Y89" s="10">
        <f>U89-X89</f>
        <v>0</v>
      </c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47">
        <f>IF(BG89=0,0,IF(BG89=L89,Y89-1,IF(Y89=1,0,ROUND(U89*M89,0))))</f>
        <v>0</v>
      </c>
      <c r="AO89" s="5"/>
      <c r="AP89" s="6">
        <f>Y89-AN89</f>
        <v>0</v>
      </c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7">
        <f>IF(T89="",0,$O$1-T89)</f>
        <v>0</v>
      </c>
      <c r="BH89" s="5"/>
      <c r="BI89" s="6">
        <f>U89-AP89</f>
        <v>0</v>
      </c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</row>
    <row r="90" spans="1:75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 t="e">
        <f>VLOOKUP(L90,'[3]償却率（定額法）'!$B$6:$C$104,2)</f>
        <v>#N/A</v>
      </c>
      <c r="N90" s="12"/>
      <c r="O90" s="12"/>
      <c r="P90" s="11">
        <f>IF(O90="",N90,O90)</f>
        <v>0</v>
      </c>
      <c r="Q90" s="7">
        <f>YEAR(P90)</f>
        <v>1900</v>
      </c>
      <c r="R90" s="7">
        <f>MONTH(P90)</f>
        <v>1</v>
      </c>
      <c r="S90" s="7">
        <f>DAY(N90)</f>
        <v>0</v>
      </c>
      <c r="T90" s="5" t="str">
        <f>IF(Q90=1900,"",IF(R90&lt;4,Q90-1,Q90))</f>
        <v/>
      </c>
      <c r="U90" s="8"/>
      <c r="V90" s="5"/>
      <c r="W90" s="5"/>
      <c r="X90" s="10">
        <f>IF(BG90=0,0,IF(BG90&gt;L90,U90-1,ROUND((U90*M90)*(BG90-1),0)))</f>
        <v>0</v>
      </c>
      <c r="Y90" s="10">
        <f>U90-X90</f>
        <v>0</v>
      </c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47">
        <f>IF(BG90=0,0,IF(BG90=L90,Y90-1,IF(Y90=1,0,ROUND(U90*M90,0))))</f>
        <v>0</v>
      </c>
      <c r="AO90" s="5"/>
      <c r="AP90" s="6">
        <f>Y90-AN90</f>
        <v>0</v>
      </c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7">
        <f>IF(T90="",0,$O$1-T90)</f>
        <v>0</v>
      </c>
      <c r="BH90" s="5"/>
      <c r="BI90" s="6">
        <f>U90-AP90</f>
        <v>0</v>
      </c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</row>
    <row r="91" spans="1:75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 t="e">
        <f>VLOOKUP(L91,'[3]償却率（定額法）'!$B$6:$C$104,2)</f>
        <v>#N/A</v>
      </c>
      <c r="N91" s="12"/>
      <c r="O91" s="12"/>
      <c r="P91" s="11">
        <f>IF(O91="",N91,O91)</f>
        <v>0</v>
      </c>
      <c r="Q91" s="7">
        <f>YEAR(P91)</f>
        <v>1900</v>
      </c>
      <c r="R91" s="7">
        <f>MONTH(P91)</f>
        <v>1</v>
      </c>
      <c r="S91" s="7">
        <f>DAY(N91)</f>
        <v>0</v>
      </c>
      <c r="T91" s="5" t="str">
        <f>IF(Q91=1900,"",IF(R91&lt;4,Q91-1,Q91))</f>
        <v/>
      </c>
      <c r="U91" s="8"/>
      <c r="V91" s="5"/>
      <c r="W91" s="5"/>
      <c r="X91" s="10">
        <f>IF(BG91=0,0,IF(BG91&gt;L91,U91-1,ROUND((U91*M91)*(BG91-1),0)))</f>
        <v>0</v>
      </c>
      <c r="Y91" s="10">
        <f>U91-X91</f>
        <v>0</v>
      </c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47">
        <f>IF(BG91=0,0,IF(BG91=L91,Y91-1,IF(Y91=1,0,ROUND(U91*M91,0))))</f>
        <v>0</v>
      </c>
      <c r="AO91" s="5"/>
      <c r="AP91" s="6">
        <f>Y91-AN91</f>
        <v>0</v>
      </c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7">
        <f>IF(T91="",0,$O$1-T91)</f>
        <v>0</v>
      </c>
      <c r="BH91" s="5"/>
      <c r="BI91" s="6">
        <f>U91-AP91</f>
        <v>0</v>
      </c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</row>
    <row r="92" spans="1:75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 t="e">
        <f>VLOOKUP(L92,'[3]償却率（定額法）'!$B$6:$C$104,2)</f>
        <v>#N/A</v>
      </c>
      <c r="N92" s="12"/>
      <c r="O92" s="12"/>
      <c r="P92" s="11">
        <f>IF(O92="",N92,O92)</f>
        <v>0</v>
      </c>
      <c r="Q92" s="7">
        <f>YEAR(P92)</f>
        <v>1900</v>
      </c>
      <c r="R92" s="7">
        <f>MONTH(P92)</f>
        <v>1</v>
      </c>
      <c r="S92" s="7">
        <f>DAY(N92)</f>
        <v>0</v>
      </c>
      <c r="T92" s="5" t="str">
        <f>IF(Q92=1900,"",IF(R92&lt;4,Q92-1,Q92))</f>
        <v/>
      </c>
      <c r="U92" s="8"/>
      <c r="V92" s="5"/>
      <c r="W92" s="5"/>
      <c r="X92" s="10">
        <f>IF(BG92=0,0,IF(BG92&gt;L92,U92-1,ROUND((U92*M92)*(BG92-1),0)))</f>
        <v>0</v>
      </c>
      <c r="Y92" s="10">
        <f>U92-X92</f>
        <v>0</v>
      </c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47">
        <f>IF(BG92=0,0,IF(BG92=L92,Y92-1,IF(Y92=1,0,ROUND(U92*M92,0))))</f>
        <v>0</v>
      </c>
      <c r="AO92" s="5"/>
      <c r="AP92" s="6">
        <f>Y92-AN92</f>
        <v>0</v>
      </c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7">
        <f>IF(T92="",0,$O$1-T92)</f>
        <v>0</v>
      </c>
      <c r="BH92" s="5"/>
      <c r="BI92" s="6">
        <f>U92-AP92</f>
        <v>0</v>
      </c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</row>
    <row r="93" spans="1:75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 t="e">
        <f>VLOOKUP(L93,'[3]償却率（定額法）'!$B$6:$C$104,2)</f>
        <v>#N/A</v>
      </c>
      <c r="N93" s="12"/>
      <c r="O93" s="12"/>
      <c r="P93" s="11">
        <f>IF(O93="",N93,O93)</f>
        <v>0</v>
      </c>
      <c r="Q93" s="7">
        <f>YEAR(P93)</f>
        <v>1900</v>
      </c>
      <c r="R93" s="7">
        <f>MONTH(P93)</f>
        <v>1</v>
      </c>
      <c r="S93" s="7">
        <f>DAY(N93)</f>
        <v>0</v>
      </c>
      <c r="T93" s="5" t="str">
        <f>IF(Q93=1900,"",IF(R93&lt;4,Q93-1,Q93))</f>
        <v/>
      </c>
      <c r="U93" s="8"/>
      <c r="V93" s="5"/>
      <c r="W93" s="5"/>
      <c r="X93" s="10">
        <f>IF(BG93=0,0,IF(BG93&gt;L93,U93-1,ROUND((U93*M93)*(BG93-1),0)))</f>
        <v>0</v>
      </c>
      <c r="Y93" s="10">
        <f>U93-X93</f>
        <v>0</v>
      </c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47">
        <f>IF(BG93=0,0,IF(BG93=L93,Y93-1,IF(Y93=1,0,ROUND(U93*M93,0))))</f>
        <v>0</v>
      </c>
      <c r="AO93" s="5"/>
      <c r="AP93" s="6">
        <f>Y93-AN93</f>
        <v>0</v>
      </c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7">
        <f>IF(T93="",0,$O$1-T93)</f>
        <v>0</v>
      </c>
      <c r="BH93" s="5"/>
      <c r="BI93" s="6">
        <f>U93-AP93</f>
        <v>0</v>
      </c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</row>
    <row r="94" spans="1:75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 t="e">
        <f>VLOOKUP(L94,'[3]償却率（定額法）'!$B$6:$C$104,2)</f>
        <v>#N/A</v>
      </c>
      <c r="N94" s="12"/>
      <c r="O94" s="12"/>
      <c r="P94" s="11">
        <f>IF(O94="",N94,O94)</f>
        <v>0</v>
      </c>
      <c r="Q94" s="7">
        <f>YEAR(P94)</f>
        <v>1900</v>
      </c>
      <c r="R94" s="7">
        <f>MONTH(P94)</f>
        <v>1</v>
      </c>
      <c r="S94" s="7">
        <f>DAY(N94)</f>
        <v>0</v>
      </c>
      <c r="T94" s="5" t="str">
        <f>IF(Q94=1900,"",IF(R94&lt;4,Q94-1,Q94))</f>
        <v/>
      </c>
      <c r="U94" s="8"/>
      <c r="V94" s="5"/>
      <c r="W94" s="5"/>
      <c r="X94" s="10">
        <f>IF(BG94=0,0,IF(BG94&gt;L94,U94-1,ROUND((U94*M94)*(BG94-1),0)))</f>
        <v>0</v>
      </c>
      <c r="Y94" s="10">
        <f>U94-X94</f>
        <v>0</v>
      </c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47">
        <f>IF(BG94=0,0,IF(BG94=L94,Y94-1,IF(Y94=1,0,ROUND(U94*M94,0))))</f>
        <v>0</v>
      </c>
      <c r="AO94" s="5"/>
      <c r="AP94" s="6">
        <f>Y94-AN94</f>
        <v>0</v>
      </c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7">
        <f>IF(T94="",0,$O$1-T94)</f>
        <v>0</v>
      </c>
      <c r="BH94" s="5"/>
      <c r="BI94" s="6">
        <f>U94-AP94</f>
        <v>0</v>
      </c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</row>
    <row r="95" spans="1:75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 t="e">
        <f>VLOOKUP(L95,'[3]償却率（定額法）'!$B$6:$C$104,2)</f>
        <v>#N/A</v>
      </c>
      <c r="N95" s="12"/>
      <c r="O95" s="12"/>
      <c r="P95" s="11">
        <f>IF(O95="",N95,O95)</f>
        <v>0</v>
      </c>
      <c r="Q95" s="7">
        <f>YEAR(P95)</f>
        <v>1900</v>
      </c>
      <c r="R95" s="7">
        <f>MONTH(P95)</f>
        <v>1</v>
      </c>
      <c r="S95" s="7">
        <f>DAY(N95)</f>
        <v>0</v>
      </c>
      <c r="T95" s="5" t="str">
        <f>IF(Q95=1900,"",IF(R95&lt;4,Q95-1,Q95))</f>
        <v/>
      </c>
      <c r="U95" s="8"/>
      <c r="V95" s="5"/>
      <c r="W95" s="5"/>
      <c r="X95" s="10">
        <f>IF(BG95=0,0,IF(BG95&gt;L95,U95-1,ROUND((U95*M95)*(BG95-1),0)))</f>
        <v>0</v>
      </c>
      <c r="Y95" s="10">
        <f>U95-X95</f>
        <v>0</v>
      </c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47">
        <f>IF(BG95=0,0,IF(BG95=L95,Y95-1,IF(Y95=1,0,ROUND(U95*M95,0))))</f>
        <v>0</v>
      </c>
      <c r="AO95" s="5"/>
      <c r="AP95" s="6">
        <f>Y95-AN95</f>
        <v>0</v>
      </c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7">
        <f>IF(T95="",0,$O$1-T95)</f>
        <v>0</v>
      </c>
      <c r="BH95" s="5"/>
      <c r="BI95" s="6">
        <f>U95-AP95</f>
        <v>0</v>
      </c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</row>
    <row r="96" spans="1:75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 t="e">
        <f>VLOOKUP(L96,'[3]償却率（定額法）'!$B$6:$C$104,2)</f>
        <v>#N/A</v>
      </c>
      <c r="N96" s="12"/>
      <c r="O96" s="12"/>
      <c r="P96" s="11">
        <f>IF(O96="",N96,O96)</f>
        <v>0</v>
      </c>
      <c r="Q96" s="7">
        <f>YEAR(P96)</f>
        <v>1900</v>
      </c>
      <c r="R96" s="7">
        <f>MONTH(P96)</f>
        <v>1</v>
      </c>
      <c r="S96" s="7">
        <f>DAY(N96)</f>
        <v>0</v>
      </c>
      <c r="T96" s="5" t="str">
        <f>IF(Q96=1900,"",IF(R96&lt;4,Q96-1,Q96))</f>
        <v/>
      </c>
      <c r="U96" s="8"/>
      <c r="V96" s="5"/>
      <c r="W96" s="5"/>
      <c r="X96" s="10">
        <f>IF(BG96=0,0,IF(BG96&gt;L96,U96-1,ROUND((U96*M96)*(BG96-1),0)))</f>
        <v>0</v>
      </c>
      <c r="Y96" s="10">
        <f>U96-X96</f>
        <v>0</v>
      </c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47">
        <f>IF(BG96=0,0,IF(BG96=L96,Y96-1,IF(Y96=1,0,ROUND(U96*M96,0))))</f>
        <v>0</v>
      </c>
      <c r="AO96" s="5"/>
      <c r="AP96" s="6">
        <f>Y96-AN96</f>
        <v>0</v>
      </c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7">
        <f>IF(T96="",0,$O$1-T96)</f>
        <v>0</v>
      </c>
      <c r="BH96" s="5"/>
      <c r="BI96" s="6">
        <f>U96-AP96</f>
        <v>0</v>
      </c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</row>
    <row r="97" spans="1:75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 t="e">
        <f>VLOOKUP(L97,'[3]償却率（定額法）'!$B$6:$C$104,2)</f>
        <v>#N/A</v>
      </c>
      <c r="N97" s="12"/>
      <c r="O97" s="12"/>
      <c r="P97" s="11">
        <f>IF(O97="",N97,O97)</f>
        <v>0</v>
      </c>
      <c r="Q97" s="7">
        <f>YEAR(P97)</f>
        <v>1900</v>
      </c>
      <c r="R97" s="7">
        <f>MONTH(P97)</f>
        <v>1</v>
      </c>
      <c r="S97" s="7">
        <f>DAY(N97)</f>
        <v>0</v>
      </c>
      <c r="T97" s="5" t="str">
        <f>IF(Q97=1900,"",IF(R97&lt;4,Q97-1,Q97))</f>
        <v/>
      </c>
      <c r="U97" s="8"/>
      <c r="V97" s="5"/>
      <c r="W97" s="5"/>
      <c r="X97" s="10">
        <f>IF(BG97=0,0,IF(BG97&gt;L97,U97-1,ROUND((U97*M97)*(BG97-1),0)))</f>
        <v>0</v>
      </c>
      <c r="Y97" s="10">
        <f>U97-X97</f>
        <v>0</v>
      </c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47">
        <f>IF(BG97=0,0,IF(BG97=L97,Y97-1,IF(Y97=1,0,ROUND(U97*M97,0))))</f>
        <v>0</v>
      </c>
      <c r="AO97" s="5"/>
      <c r="AP97" s="6">
        <f>Y97-AN97</f>
        <v>0</v>
      </c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7">
        <f>IF(T97="",0,$O$1-T97)</f>
        <v>0</v>
      </c>
      <c r="BH97" s="5"/>
      <c r="BI97" s="6">
        <f>U97-AP97</f>
        <v>0</v>
      </c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</row>
    <row r="98" spans="1:75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 t="e">
        <f>VLOOKUP(L98,'[3]償却率（定額法）'!$B$6:$C$104,2)</f>
        <v>#N/A</v>
      </c>
      <c r="N98" s="12"/>
      <c r="O98" s="12"/>
      <c r="P98" s="11">
        <f>IF(O98="",N98,O98)</f>
        <v>0</v>
      </c>
      <c r="Q98" s="7">
        <f>YEAR(P98)</f>
        <v>1900</v>
      </c>
      <c r="R98" s="7">
        <f>MONTH(P98)</f>
        <v>1</v>
      </c>
      <c r="S98" s="7">
        <f>DAY(N98)</f>
        <v>0</v>
      </c>
      <c r="T98" s="5" t="str">
        <f>IF(Q98=1900,"",IF(R98&lt;4,Q98-1,Q98))</f>
        <v/>
      </c>
      <c r="U98" s="8"/>
      <c r="V98" s="5"/>
      <c r="W98" s="5"/>
      <c r="X98" s="10">
        <f>IF(BG98=0,0,IF(BG98&gt;L98,U98-1,ROUND((U98*M98)*(BG98-1),0)))</f>
        <v>0</v>
      </c>
      <c r="Y98" s="10">
        <f>U98-X98</f>
        <v>0</v>
      </c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47">
        <f>IF(BG98=0,0,IF(BG98=L98,Y98-1,IF(Y98=1,0,ROUND(U98*M98,0))))</f>
        <v>0</v>
      </c>
      <c r="AO98" s="5"/>
      <c r="AP98" s="6">
        <f>Y98-AN98</f>
        <v>0</v>
      </c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7">
        <f>IF(T98="",0,$O$1-T98)</f>
        <v>0</v>
      </c>
      <c r="BH98" s="5"/>
      <c r="BI98" s="6">
        <f>U98-AP98</f>
        <v>0</v>
      </c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</row>
    <row r="99" spans="1:75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 t="e">
        <f>VLOOKUP(L99,'[3]償却率（定額法）'!$B$6:$C$104,2)</f>
        <v>#N/A</v>
      </c>
      <c r="N99" s="12"/>
      <c r="O99" s="12"/>
      <c r="P99" s="11">
        <f>IF(O99="",N99,O99)</f>
        <v>0</v>
      </c>
      <c r="Q99" s="7">
        <f>YEAR(P99)</f>
        <v>1900</v>
      </c>
      <c r="R99" s="7">
        <f>MONTH(P99)</f>
        <v>1</v>
      </c>
      <c r="S99" s="7">
        <f>DAY(N99)</f>
        <v>0</v>
      </c>
      <c r="T99" s="5" t="str">
        <f>IF(Q99=1900,"",IF(R99&lt;4,Q99-1,Q99))</f>
        <v/>
      </c>
      <c r="U99" s="8"/>
      <c r="V99" s="5"/>
      <c r="W99" s="5"/>
      <c r="X99" s="10">
        <f>IF(BG99=0,0,IF(BG99&gt;L99,U99-1,ROUND((U99*M99)*(BG99-1),0)))</f>
        <v>0</v>
      </c>
      <c r="Y99" s="10">
        <f>U99-X99</f>
        <v>0</v>
      </c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47">
        <f>IF(BG99=0,0,IF(BG99=L99,Y99-1,IF(Y99=1,0,ROUND(U99*M99,0))))</f>
        <v>0</v>
      </c>
      <c r="AO99" s="5"/>
      <c r="AP99" s="6">
        <f>Y99-AN99</f>
        <v>0</v>
      </c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7">
        <f>IF(T99="",0,$O$1-T99)</f>
        <v>0</v>
      </c>
      <c r="BH99" s="5"/>
      <c r="BI99" s="6">
        <f>U99-AP99</f>
        <v>0</v>
      </c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</row>
    <row r="100" spans="1:75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 t="e">
        <f>VLOOKUP(L100,'[3]償却率（定額法）'!$B$6:$C$104,2)</f>
        <v>#N/A</v>
      </c>
      <c r="N100" s="12"/>
      <c r="O100" s="12"/>
      <c r="P100" s="11">
        <f>IF(O100="",N100,O100)</f>
        <v>0</v>
      </c>
      <c r="Q100" s="7">
        <f>YEAR(P100)</f>
        <v>1900</v>
      </c>
      <c r="R100" s="7">
        <f>MONTH(P100)</f>
        <v>1</v>
      </c>
      <c r="S100" s="7">
        <f>DAY(N100)</f>
        <v>0</v>
      </c>
      <c r="T100" s="5" t="str">
        <f>IF(Q100=1900,"",IF(R100&lt;4,Q100-1,Q100))</f>
        <v/>
      </c>
      <c r="U100" s="8"/>
      <c r="V100" s="5"/>
      <c r="W100" s="5"/>
      <c r="X100" s="10">
        <f>IF(BG100=0,0,IF(BG100&gt;L100,U100-1,ROUND((U100*M100)*(BG100-1),0)))</f>
        <v>0</v>
      </c>
      <c r="Y100" s="10">
        <f>U100-X100</f>
        <v>0</v>
      </c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47">
        <f>IF(BG100=0,0,IF(BG100=L100,Y100-1,IF(Y100=1,0,ROUND(U100*M100,0))))</f>
        <v>0</v>
      </c>
      <c r="AO100" s="5"/>
      <c r="AP100" s="6">
        <f>Y100-AN100</f>
        <v>0</v>
      </c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7">
        <f>IF(T100="",0,$O$1-T100)</f>
        <v>0</v>
      </c>
      <c r="BH100" s="5"/>
      <c r="BI100" s="6">
        <f>U100-AP100</f>
        <v>0</v>
      </c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</row>
  </sheetData>
  <mergeCells count="60"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  <mergeCell ref="U3:U4"/>
    <mergeCell ref="V3:V4"/>
    <mergeCell ref="W3:W4"/>
    <mergeCell ref="X3:X4"/>
    <mergeCell ref="Y3:Y4"/>
    <mergeCell ref="Z3:Z4"/>
    <mergeCell ref="AW3:AW4"/>
    <mergeCell ref="AX3:AX4"/>
    <mergeCell ref="AY3:AY4"/>
    <mergeCell ref="AZ3:AZ4"/>
    <mergeCell ref="AA3:AA4"/>
    <mergeCell ref="N3:N4"/>
    <mergeCell ref="O3:O4"/>
    <mergeCell ref="P3:P4"/>
    <mergeCell ref="Q3:S3"/>
    <mergeCell ref="T3:T4"/>
    <mergeCell ref="BL3:BL4"/>
    <mergeCell ref="BM3:BM4"/>
    <mergeCell ref="BA3:BA4"/>
    <mergeCell ref="AB3:AG3"/>
    <mergeCell ref="AH3:AH4"/>
    <mergeCell ref="AI3:AO3"/>
    <mergeCell ref="AP3:AP4"/>
    <mergeCell ref="AQ3:AQ4"/>
    <mergeCell ref="AR3:AU3"/>
    <mergeCell ref="AV3:AV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K3:BK4"/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</mergeCells>
  <phoneticPr fontId="2"/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19D7-83DE-49ED-8D22-C57E54A386E2}">
  <sheetPr>
    <tabColor theme="4"/>
    <pageSetUpPr fitToPage="1"/>
  </sheetPr>
  <dimension ref="A1:BW68"/>
  <sheetViews>
    <sheetView tabSelected="1" view="pageBreakPreview" zoomScale="60" zoomScaleNormal="75" workbookViewId="0">
      <pane xSplit="9" ySplit="4" topLeftCell="J5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ColWidth="9" defaultRowHeight="13.5" outlineLevelCol="1" x14ac:dyDescent="0.15"/>
  <cols>
    <col min="1" max="2" width="5.25" style="1" bestFit="1" customWidth="1"/>
    <col min="3" max="3" width="16.375" style="1" customWidth="1"/>
    <col min="4" max="4" width="7.125" style="1" hidden="1" customWidth="1"/>
    <col min="5" max="5" width="11.625" style="1" bestFit="1" customWidth="1"/>
    <col min="6" max="6" width="11.375" style="1" bestFit="1" customWidth="1"/>
    <col min="7" max="8" width="10" style="1" bestFit="1" customWidth="1"/>
    <col min="9" max="9" width="48.875" style="1" bestFit="1" customWidth="1"/>
    <col min="10" max="10" width="13.75" style="1" customWidth="1"/>
    <col min="11" max="11" width="13" style="1" bestFit="1" customWidth="1"/>
    <col min="12" max="13" width="9" style="1"/>
    <col min="14" max="14" width="12.125" style="4" bestFit="1" customWidth="1"/>
    <col min="15" max="15" width="11.625" style="4" bestFit="1" customWidth="1"/>
    <col min="16" max="16" width="24.25" style="4" customWidth="1"/>
    <col min="17" max="19" width="6.5" style="1" customWidth="1"/>
    <col min="20" max="20" width="6.625" style="1" customWidth="1"/>
    <col min="21" max="21" width="14.625" style="3" customWidth="1"/>
    <col min="22" max="22" width="0" style="1" hidden="1" customWidth="1"/>
    <col min="23" max="23" width="13" style="1" hidden="1" customWidth="1"/>
    <col min="24" max="24" width="11.5" style="1" customWidth="1"/>
    <col min="25" max="25" width="19.5" style="1" customWidth="1"/>
    <col min="26" max="26" width="13" style="1" hidden="1" customWidth="1" outlineLevel="1"/>
    <col min="27" max="28" width="11" style="1" hidden="1" customWidth="1" outlineLevel="1"/>
    <col min="29" max="29" width="15.125" style="1" hidden="1" customWidth="1" outlineLevel="1"/>
    <col min="30" max="30" width="17.125" style="1" hidden="1" customWidth="1" outlineLevel="1"/>
    <col min="31" max="31" width="13" style="1" hidden="1" customWidth="1" outlineLevel="1"/>
    <col min="32" max="32" width="9" style="1" hidden="1" customWidth="1" outlineLevel="1"/>
    <col min="33" max="34" width="11" style="1" hidden="1" customWidth="1" outlineLevel="1"/>
    <col min="35" max="35" width="9" style="1" hidden="1" customWidth="1" outlineLevel="1"/>
    <col min="36" max="36" width="15.125" style="1" hidden="1" customWidth="1" outlineLevel="1"/>
    <col min="37" max="37" width="17.125" style="1" hidden="1" customWidth="1" outlineLevel="1"/>
    <col min="38" max="38" width="13" style="1" hidden="1" customWidth="1" outlineLevel="1"/>
    <col min="39" max="39" width="14.125" style="1" hidden="1" customWidth="1" outlineLevel="1"/>
    <col min="40" max="40" width="11" style="1" bestFit="1" customWidth="1" collapsed="1"/>
    <col min="41" max="41" width="9" style="1" customWidth="1"/>
    <col min="42" max="42" width="10.625" style="1" customWidth="1"/>
    <col min="43" max="43" width="9" style="1" customWidth="1" outlineLevel="1"/>
    <col min="44" max="44" width="7.5" style="1" hidden="1" customWidth="1" outlineLevel="1"/>
    <col min="45" max="45" width="11.625" style="1" hidden="1" customWidth="1" outlineLevel="1"/>
    <col min="46" max="46" width="16.125" style="1" hidden="1" customWidth="1" outlineLevel="1"/>
    <col min="47" max="47" width="9" style="1" hidden="1" customWidth="1" outlineLevel="1"/>
    <col min="48" max="48" width="10.875" style="1" customWidth="1" outlineLevel="1"/>
    <col min="49" max="49" width="9" style="1" hidden="1" customWidth="1" outlineLevel="1"/>
    <col min="50" max="50" width="15.125" style="1" hidden="1" customWidth="1" outlineLevel="1"/>
    <col min="51" max="51" width="13" style="1" hidden="1" customWidth="1" outlineLevel="1"/>
    <col min="52" max="52" width="12" style="1" customWidth="1" outlineLevel="1"/>
    <col min="53" max="53" width="7.125" style="1" hidden="1" customWidth="1" outlineLevel="1"/>
    <col min="54" max="54" width="15.125" style="1" hidden="1" customWidth="1" outlineLevel="1"/>
    <col min="55" max="55" width="8.625" style="1" hidden="1" customWidth="1" outlineLevel="1"/>
    <col min="56" max="56" width="11.75" style="1" hidden="1" customWidth="1" outlineLevel="1"/>
    <col min="57" max="57" width="6.5" style="1" hidden="1" customWidth="1" outlineLevel="1"/>
    <col min="58" max="58" width="7.25" style="1" hidden="1" customWidth="1" outlineLevel="1"/>
    <col min="59" max="59" width="6.375" style="1" customWidth="1"/>
    <col min="60" max="60" width="11" style="1" hidden="1" customWidth="1"/>
    <col min="61" max="61" width="11.5" style="1" customWidth="1"/>
    <col min="62" max="62" width="20.5" style="1" hidden="1" customWidth="1"/>
    <col min="63" max="65" width="0" style="1" hidden="1" customWidth="1"/>
    <col min="66" max="66" width="11.125" style="1" hidden="1" customWidth="1"/>
    <col min="67" max="67" width="11" style="1" hidden="1" customWidth="1"/>
    <col min="68" max="68" width="0" style="1" hidden="1" customWidth="1"/>
    <col min="69" max="69" width="7.125" style="1" hidden="1" customWidth="1"/>
    <col min="70" max="70" width="0" style="1" hidden="1" customWidth="1"/>
    <col min="71" max="71" width="7.125" style="1" hidden="1" customWidth="1"/>
    <col min="72" max="74" width="0" style="1" hidden="1" customWidth="1"/>
    <col min="75" max="75" width="12.5" style="1" hidden="1" customWidth="1"/>
    <col min="76" max="16384" width="9" style="1"/>
  </cols>
  <sheetData>
    <row r="1" spans="1:75" ht="14.25" thickBot="1" x14ac:dyDescent="0.2">
      <c r="A1" s="43" t="str">
        <f>土地!A1</f>
        <v>団体名</v>
      </c>
      <c r="B1" s="42"/>
      <c r="C1" s="42"/>
      <c r="D1" s="41" t="str">
        <f>土地!D1</f>
        <v>男鹿地区消防一部事務組合</v>
      </c>
      <c r="E1" s="41"/>
      <c r="F1" s="41"/>
      <c r="G1" s="40"/>
      <c r="O1" s="39">
        <f>土地!O1</f>
        <v>2022</v>
      </c>
    </row>
    <row r="3" spans="1:75" s="15" customFormat="1" ht="13.15" customHeight="1" x14ac:dyDescent="0.4">
      <c r="A3" s="16" t="s">
        <v>79</v>
      </c>
      <c r="B3" s="16" t="s">
        <v>78</v>
      </c>
      <c r="C3" s="16" t="s">
        <v>77</v>
      </c>
      <c r="D3" s="16" t="s">
        <v>76</v>
      </c>
      <c r="E3" s="17" t="s">
        <v>75</v>
      </c>
      <c r="F3" s="33" t="s">
        <v>74</v>
      </c>
      <c r="G3" s="17" t="s">
        <v>73</v>
      </c>
      <c r="H3" s="17" t="s">
        <v>72</v>
      </c>
      <c r="I3" s="17" t="s">
        <v>71</v>
      </c>
      <c r="J3" s="16" t="s">
        <v>70</v>
      </c>
      <c r="K3" s="17" t="s">
        <v>69</v>
      </c>
      <c r="L3" s="19" t="s">
        <v>68</v>
      </c>
      <c r="M3" s="20" t="s">
        <v>67</v>
      </c>
      <c r="N3" s="32" t="s">
        <v>66</v>
      </c>
      <c r="O3" s="31" t="s">
        <v>65</v>
      </c>
      <c r="P3" s="38" t="s">
        <v>64</v>
      </c>
      <c r="Q3" s="18" t="s">
        <v>63</v>
      </c>
      <c r="R3" s="18"/>
      <c r="S3" s="18"/>
      <c r="T3" s="37" t="s">
        <v>206</v>
      </c>
      <c r="U3" s="27" t="s">
        <v>61</v>
      </c>
      <c r="V3" s="16" t="s">
        <v>60</v>
      </c>
      <c r="W3" s="19" t="s">
        <v>59</v>
      </c>
      <c r="X3" s="36" t="s">
        <v>58</v>
      </c>
      <c r="Y3" s="36" t="s">
        <v>57</v>
      </c>
      <c r="Z3" s="19" t="s">
        <v>56</v>
      </c>
      <c r="AA3" s="19" t="s">
        <v>55</v>
      </c>
      <c r="AB3" s="19" t="s">
        <v>53</v>
      </c>
      <c r="AC3" s="19"/>
      <c r="AD3" s="19"/>
      <c r="AE3" s="19"/>
      <c r="AF3" s="19"/>
      <c r="AG3" s="19"/>
      <c r="AH3" s="19" t="s">
        <v>54</v>
      </c>
      <c r="AI3" s="19" t="s">
        <v>53</v>
      </c>
      <c r="AJ3" s="19"/>
      <c r="AK3" s="19"/>
      <c r="AL3" s="19"/>
      <c r="AM3" s="19"/>
      <c r="AN3" s="19"/>
      <c r="AO3" s="19"/>
      <c r="AP3" s="18" t="s">
        <v>52</v>
      </c>
      <c r="AQ3" s="16" t="s">
        <v>51</v>
      </c>
      <c r="AR3" s="17" t="s">
        <v>50</v>
      </c>
      <c r="AS3" s="17"/>
      <c r="AT3" s="17"/>
      <c r="AU3" s="17"/>
      <c r="AV3" s="19" t="s">
        <v>49</v>
      </c>
      <c r="AW3" s="16" t="s">
        <v>48</v>
      </c>
      <c r="AX3" s="19" t="s">
        <v>47</v>
      </c>
      <c r="AY3" s="19" t="s">
        <v>46</v>
      </c>
      <c r="AZ3" s="19" t="s">
        <v>45</v>
      </c>
      <c r="BA3" s="19" t="s">
        <v>44</v>
      </c>
      <c r="BB3" s="19" t="s">
        <v>43</v>
      </c>
      <c r="BC3" s="35" t="s">
        <v>42</v>
      </c>
      <c r="BD3" s="34"/>
      <c r="BE3" s="17" t="s">
        <v>196</v>
      </c>
      <c r="BF3" s="17" t="s">
        <v>40</v>
      </c>
      <c r="BG3" s="18" t="s">
        <v>195</v>
      </c>
      <c r="BH3" s="33" t="s">
        <v>38</v>
      </c>
      <c r="BI3" s="18" t="s">
        <v>37</v>
      </c>
      <c r="BJ3" s="17" t="s">
        <v>36</v>
      </c>
      <c r="BK3" s="17" t="s">
        <v>35</v>
      </c>
      <c r="BL3" s="17" t="s">
        <v>34</v>
      </c>
      <c r="BM3" s="17" t="s">
        <v>33</v>
      </c>
      <c r="BN3" s="17" t="s">
        <v>32</v>
      </c>
      <c r="BO3" s="17" t="s">
        <v>31</v>
      </c>
      <c r="BP3" s="17" t="s">
        <v>30</v>
      </c>
      <c r="BQ3" s="17" t="s">
        <v>29</v>
      </c>
      <c r="BR3" s="17" t="s">
        <v>28</v>
      </c>
      <c r="BS3" s="16" t="s">
        <v>27</v>
      </c>
      <c r="BT3" s="16" t="s">
        <v>26</v>
      </c>
      <c r="BU3" s="16" t="s">
        <v>25</v>
      </c>
      <c r="BV3" s="16" t="s">
        <v>24</v>
      </c>
      <c r="BW3" s="17" t="s">
        <v>23</v>
      </c>
    </row>
    <row r="4" spans="1:75" s="15" customFormat="1" ht="33" customHeight="1" x14ac:dyDescent="0.4">
      <c r="A4" s="16"/>
      <c r="B4" s="16"/>
      <c r="C4" s="16"/>
      <c r="D4" s="16"/>
      <c r="E4" s="17"/>
      <c r="F4" s="33"/>
      <c r="G4" s="17"/>
      <c r="H4" s="17"/>
      <c r="I4" s="17"/>
      <c r="J4" s="16"/>
      <c r="K4" s="17"/>
      <c r="L4" s="19"/>
      <c r="M4" s="20"/>
      <c r="N4" s="32"/>
      <c r="O4" s="31"/>
      <c r="P4" s="30"/>
      <c r="Q4" s="29" t="s">
        <v>22</v>
      </c>
      <c r="R4" s="29" t="s">
        <v>21</v>
      </c>
      <c r="S4" s="29" t="s">
        <v>20</v>
      </c>
      <c r="T4" s="28"/>
      <c r="U4" s="27"/>
      <c r="V4" s="16"/>
      <c r="W4" s="19"/>
      <c r="X4" s="26"/>
      <c r="Y4" s="26"/>
      <c r="Z4" s="19"/>
      <c r="AA4" s="19"/>
      <c r="AB4" s="24" t="s">
        <v>19</v>
      </c>
      <c r="AC4" s="24" t="s">
        <v>18</v>
      </c>
      <c r="AD4" s="24" t="s">
        <v>17</v>
      </c>
      <c r="AE4" s="24" t="s">
        <v>16</v>
      </c>
      <c r="AF4" s="24" t="s">
        <v>15</v>
      </c>
      <c r="AG4" s="24" t="s">
        <v>14</v>
      </c>
      <c r="AH4" s="19"/>
      <c r="AI4" s="24" t="s">
        <v>13</v>
      </c>
      <c r="AJ4" s="24" t="s">
        <v>12</v>
      </c>
      <c r="AK4" s="24" t="s">
        <v>11</v>
      </c>
      <c r="AL4" s="24" t="s">
        <v>10</v>
      </c>
      <c r="AM4" s="24" t="s">
        <v>9</v>
      </c>
      <c r="AN4" s="25" t="s">
        <v>8</v>
      </c>
      <c r="AO4" s="24" t="s">
        <v>7</v>
      </c>
      <c r="AP4" s="18"/>
      <c r="AQ4" s="16"/>
      <c r="AR4" s="23" t="s">
        <v>6</v>
      </c>
      <c r="AS4" s="23" t="s">
        <v>5</v>
      </c>
      <c r="AT4" s="23" t="s">
        <v>4</v>
      </c>
      <c r="AU4" s="23" t="s">
        <v>3</v>
      </c>
      <c r="AV4" s="19"/>
      <c r="AW4" s="16"/>
      <c r="AX4" s="19"/>
      <c r="AY4" s="19"/>
      <c r="AZ4" s="19"/>
      <c r="BA4" s="19"/>
      <c r="BB4" s="19"/>
      <c r="BC4" s="21" t="s">
        <v>2</v>
      </c>
      <c r="BD4" s="21" t="s">
        <v>1</v>
      </c>
      <c r="BE4" s="16"/>
      <c r="BF4" s="16"/>
      <c r="BG4" s="20"/>
      <c r="BH4" s="19"/>
      <c r="BI4" s="18"/>
      <c r="BJ4" s="16"/>
      <c r="BK4" s="16"/>
      <c r="BL4" s="17"/>
      <c r="BM4" s="16"/>
      <c r="BN4" s="16"/>
      <c r="BO4" s="17"/>
      <c r="BP4" s="16"/>
      <c r="BQ4" s="16"/>
      <c r="BR4" s="16"/>
      <c r="BS4" s="16"/>
      <c r="BT4" s="16"/>
      <c r="BU4" s="16"/>
      <c r="BV4" s="16"/>
      <c r="BW4" s="16"/>
    </row>
    <row r="5" spans="1:75" x14ac:dyDescent="0.15">
      <c r="A5" s="5" t="s">
        <v>194</v>
      </c>
      <c r="B5" s="5" t="s">
        <v>89</v>
      </c>
      <c r="C5" s="5"/>
      <c r="D5" s="5"/>
      <c r="E5" s="5" t="s">
        <v>88</v>
      </c>
      <c r="F5" s="5" t="s">
        <v>217</v>
      </c>
      <c r="G5" s="5"/>
      <c r="H5" s="5"/>
      <c r="I5" s="5" t="s">
        <v>336</v>
      </c>
      <c r="J5" s="5" t="s">
        <v>85</v>
      </c>
      <c r="K5" s="5" t="s">
        <v>222</v>
      </c>
      <c r="L5" s="5">
        <v>5</v>
      </c>
      <c r="M5" s="5">
        <f>VLOOKUP(L5,'[3]償却率（定額法）'!$B$6:$C$104,2)</f>
        <v>0.2</v>
      </c>
      <c r="N5" s="12" t="s">
        <v>335</v>
      </c>
      <c r="O5" s="12"/>
      <c r="P5" s="11" t="str">
        <f>IF(O5="",N5,O5)</f>
        <v>2015/02/25</v>
      </c>
      <c r="Q5" s="7">
        <f>YEAR(P5)</f>
        <v>2015</v>
      </c>
      <c r="R5" s="7">
        <f>MONTH(P5)</f>
        <v>2</v>
      </c>
      <c r="S5" s="7">
        <f>DAY(N5)</f>
        <v>25</v>
      </c>
      <c r="T5" s="5">
        <f>IF(Q5=1900,"",IF(R5&lt;4,Q5-1,Q5))</f>
        <v>2014</v>
      </c>
      <c r="U5" s="8">
        <v>39960000</v>
      </c>
      <c r="V5" s="13">
        <v>1</v>
      </c>
      <c r="W5" s="5"/>
      <c r="X5" s="10">
        <v>39959999</v>
      </c>
      <c r="Y5" s="10">
        <f>U5-X5</f>
        <v>1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47">
        <f>IF(BG5=0,0,IF(BG5=L5,Y5-1,IF(Y5=1,0,ROUND(U5*M5,0))))</f>
        <v>0</v>
      </c>
      <c r="AO5" s="5"/>
      <c r="AP5" s="6">
        <f>Y5-AN5</f>
        <v>1</v>
      </c>
      <c r="AQ5" s="5" t="s">
        <v>84</v>
      </c>
      <c r="AR5" s="5"/>
      <c r="AS5" s="5"/>
      <c r="AT5" s="5"/>
      <c r="AU5" s="5"/>
      <c r="AV5" s="5" t="s">
        <v>221</v>
      </c>
      <c r="AW5" s="5"/>
      <c r="AX5" s="5"/>
      <c r="AY5" s="5"/>
      <c r="AZ5" s="5" t="s">
        <v>83</v>
      </c>
      <c r="BA5" s="5"/>
      <c r="BB5" s="5"/>
      <c r="BC5" s="5"/>
      <c r="BD5" s="5"/>
      <c r="BE5" s="5"/>
      <c r="BF5" s="5"/>
      <c r="BG5" s="7">
        <f>IF(T5="",0,$O$1-T5)</f>
        <v>8</v>
      </c>
      <c r="BH5" s="5" t="s">
        <v>213</v>
      </c>
      <c r="BI5" s="6">
        <f>U5-AP5</f>
        <v>39959999</v>
      </c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x14ac:dyDescent="0.15">
      <c r="A6" s="5" t="s">
        <v>191</v>
      </c>
      <c r="B6" s="5" t="s">
        <v>89</v>
      </c>
      <c r="C6" s="5"/>
      <c r="D6" s="5"/>
      <c r="E6" s="5" t="s">
        <v>88</v>
      </c>
      <c r="F6" s="5" t="s">
        <v>217</v>
      </c>
      <c r="G6" s="5"/>
      <c r="H6" s="5"/>
      <c r="I6" s="5" t="s">
        <v>334</v>
      </c>
      <c r="J6" s="5" t="s">
        <v>85</v>
      </c>
      <c r="K6" s="5" t="s">
        <v>222</v>
      </c>
      <c r="L6" s="5">
        <v>5</v>
      </c>
      <c r="M6" s="5">
        <f>VLOOKUP(L6,'[3]償却率（定額法）'!$B$6:$C$104,2)</f>
        <v>0.2</v>
      </c>
      <c r="N6" s="12" t="s">
        <v>333</v>
      </c>
      <c r="O6" s="12"/>
      <c r="P6" s="11" t="str">
        <f>IF(O6="",N6,O6)</f>
        <v>2008/12/10</v>
      </c>
      <c r="Q6" s="7">
        <f>YEAR(P6)</f>
        <v>2008</v>
      </c>
      <c r="R6" s="7">
        <f>MONTH(P6)</f>
        <v>12</v>
      </c>
      <c r="S6" s="7">
        <f>DAY(N6)</f>
        <v>10</v>
      </c>
      <c r="T6" s="5">
        <f>IF(Q6=1900,"",IF(R6&lt;4,Q6-1,Q6))</f>
        <v>2008</v>
      </c>
      <c r="U6" s="8">
        <v>30975000</v>
      </c>
      <c r="V6" s="13">
        <v>1</v>
      </c>
      <c r="W6" s="5"/>
      <c r="X6" s="10">
        <v>30974999</v>
      </c>
      <c r="Y6" s="10">
        <f>U6-X6</f>
        <v>1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47">
        <f>IF(BG6=0,0,IF(BG6=L6,Y6-1,IF(Y6=1,0,ROUND(U6*M6,0))))</f>
        <v>0</v>
      </c>
      <c r="AO6" s="5"/>
      <c r="AP6" s="6">
        <f>Y6-AN6</f>
        <v>1</v>
      </c>
      <c r="AQ6" s="5" t="s">
        <v>84</v>
      </c>
      <c r="AR6" s="5"/>
      <c r="AS6" s="5"/>
      <c r="AT6" s="5"/>
      <c r="AU6" s="5"/>
      <c r="AV6" s="5" t="s">
        <v>221</v>
      </c>
      <c r="AW6" s="5"/>
      <c r="AX6" s="5"/>
      <c r="AY6" s="5"/>
      <c r="AZ6" s="5" t="s">
        <v>83</v>
      </c>
      <c r="BA6" s="5"/>
      <c r="BB6" s="5"/>
      <c r="BC6" s="5"/>
      <c r="BD6" s="5"/>
      <c r="BE6" s="5"/>
      <c r="BF6" s="5"/>
      <c r="BG6" s="7">
        <f>IF(T6="",0,$O$1-T6)</f>
        <v>14</v>
      </c>
      <c r="BH6" s="5" t="s">
        <v>213</v>
      </c>
      <c r="BI6" s="6">
        <f>U6-AP6</f>
        <v>30974999</v>
      </c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</row>
    <row r="7" spans="1:75" x14ac:dyDescent="0.15">
      <c r="A7" s="5" t="s">
        <v>188</v>
      </c>
      <c r="B7" s="5" t="s">
        <v>89</v>
      </c>
      <c r="C7" s="5"/>
      <c r="D7" s="5"/>
      <c r="E7" s="5" t="s">
        <v>88</v>
      </c>
      <c r="F7" s="5" t="s">
        <v>217</v>
      </c>
      <c r="G7" s="5"/>
      <c r="H7" s="5"/>
      <c r="I7" s="5" t="s">
        <v>332</v>
      </c>
      <c r="J7" s="5" t="s">
        <v>85</v>
      </c>
      <c r="K7" s="5" t="s">
        <v>222</v>
      </c>
      <c r="L7" s="5">
        <v>5</v>
      </c>
      <c r="M7" s="5">
        <f>VLOOKUP(L7,'[3]償却率（定額法）'!$B$6:$C$104,2)</f>
        <v>0.2</v>
      </c>
      <c r="N7" s="12" t="s">
        <v>331</v>
      </c>
      <c r="O7" s="12"/>
      <c r="P7" s="11" t="str">
        <f>IF(O7="",N7,O7)</f>
        <v>2012/03/14</v>
      </c>
      <c r="Q7" s="7">
        <f>YEAR(P7)</f>
        <v>2012</v>
      </c>
      <c r="R7" s="7">
        <f>MONTH(P7)</f>
        <v>3</v>
      </c>
      <c r="S7" s="7">
        <f>DAY(N7)</f>
        <v>14</v>
      </c>
      <c r="T7" s="5">
        <f>IF(Q7=1900,"",IF(R7&lt;4,Q7-1,Q7))</f>
        <v>2011</v>
      </c>
      <c r="U7" s="8">
        <v>34125000</v>
      </c>
      <c r="V7" s="13">
        <v>1</v>
      </c>
      <c r="W7" s="5"/>
      <c r="X7" s="10">
        <v>34124999</v>
      </c>
      <c r="Y7" s="10">
        <f>U7-X7</f>
        <v>1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47">
        <f>IF(BG7=0,0,IF(BG7=L7,Y7-1,IF(Y7=1,0,ROUND(U7*M7,0))))</f>
        <v>0</v>
      </c>
      <c r="AO7" s="5"/>
      <c r="AP7" s="6">
        <f>Y7-AN7</f>
        <v>1</v>
      </c>
      <c r="AQ7" s="5" t="s">
        <v>84</v>
      </c>
      <c r="AR7" s="5"/>
      <c r="AS7" s="5"/>
      <c r="AT7" s="5"/>
      <c r="AU7" s="5"/>
      <c r="AV7" s="5" t="s">
        <v>221</v>
      </c>
      <c r="AW7" s="5"/>
      <c r="AX7" s="5"/>
      <c r="AY7" s="5"/>
      <c r="AZ7" s="5" t="s">
        <v>83</v>
      </c>
      <c r="BA7" s="5"/>
      <c r="BB7" s="5"/>
      <c r="BC7" s="5"/>
      <c r="BD7" s="5"/>
      <c r="BE7" s="5"/>
      <c r="BF7" s="5"/>
      <c r="BG7" s="7">
        <f>IF(T7="",0,$O$1-T7)</f>
        <v>11</v>
      </c>
      <c r="BH7" s="5" t="s">
        <v>213</v>
      </c>
      <c r="BI7" s="6">
        <f>U7-AP7</f>
        <v>34124999</v>
      </c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</row>
    <row r="8" spans="1:75" x14ac:dyDescent="0.15">
      <c r="A8" s="5" t="s">
        <v>185</v>
      </c>
      <c r="B8" s="5" t="s">
        <v>89</v>
      </c>
      <c r="C8" s="5"/>
      <c r="D8" s="5"/>
      <c r="E8" s="5" t="s">
        <v>88</v>
      </c>
      <c r="F8" s="5" t="s">
        <v>217</v>
      </c>
      <c r="G8" s="5"/>
      <c r="H8" s="5"/>
      <c r="I8" s="5" t="s">
        <v>330</v>
      </c>
      <c r="J8" s="5" t="s">
        <v>85</v>
      </c>
      <c r="K8" s="5" t="s">
        <v>222</v>
      </c>
      <c r="L8" s="5">
        <v>5</v>
      </c>
      <c r="M8" s="5">
        <f>VLOOKUP(L8,'[3]償却率（定額法）'!$B$6:$C$104,2)</f>
        <v>0.2</v>
      </c>
      <c r="N8" s="12" t="s">
        <v>329</v>
      </c>
      <c r="O8" s="12"/>
      <c r="P8" s="11" t="str">
        <f>IF(O8="",N8,O8)</f>
        <v>2013/02/28</v>
      </c>
      <c r="Q8" s="7">
        <f>YEAR(P8)</f>
        <v>2013</v>
      </c>
      <c r="R8" s="7">
        <f>MONTH(P8)</f>
        <v>2</v>
      </c>
      <c r="S8" s="7">
        <f>DAY(N8)</f>
        <v>28</v>
      </c>
      <c r="T8" s="5">
        <f>IF(Q8=1900,"",IF(R8&lt;4,Q8-1,Q8))</f>
        <v>2012</v>
      </c>
      <c r="U8" s="8">
        <v>60270000</v>
      </c>
      <c r="V8" s="13">
        <v>1</v>
      </c>
      <c r="W8" s="5"/>
      <c r="X8" s="10">
        <v>60269999</v>
      </c>
      <c r="Y8" s="10">
        <f>U8-X8</f>
        <v>1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47">
        <f>IF(BG8=0,0,IF(BG8=L8,Y8-1,IF(Y8=1,0,ROUND(U8*M8,0))))</f>
        <v>0</v>
      </c>
      <c r="AO8" s="5"/>
      <c r="AP8" s="6">
        <f>Y8-AN8</f>
        <v>1</v>
      </c>
      <c r="AQ8" s="5" t="s">
        <v>84</v>
      </c>
      <c r="AR8" s="5"/>
      <c r="AS8" s="5"/>
      <c r="AT8" s="5"/>
      <c r="AU8" s="5"/>
      <c r="AV8" s="5" t="s">
        <v>221</v>
      </c>
      <c r="AW8" s="5"/>
      <c r="AX8" s="5"/>
      <c r="AY8" s="5"/>
      <c r="AZ8" s="5" t="s">
        <v>83</v>
      </c>
      <c r="BA8" s="5"/>
      <c r="BB8" s="5"/>
      <c r="BC8" s="5"/>
      <c r="BD8" s="5"/>
      <c r="BE8" s="5"/>
      <c r="BF8" s="5"/>
      <c r="BG8" s="7">
        <f>IF(T8="",0,$O$1-T8)</f>
        <v>10</v>
      </c>
      <c r="BH8" s="5" t="s">
        <v>213</v>
      </c>
      <c r="BI8" s="6">
        <f>U8-AP8</f>
        <v>60269999</v>
      </c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</row>
    <row r="9" spans="1:75" x14ac:dyDescent="0.15">
      <c r="A9" s="5" t="s">
        <v>180</v>
      </c>
      <c r="B9" s="5" t="s">
        <v>89</v>
      </c>
      <c r="C9" s="5"/>
      <c r="D9" s="5"/>
      <c r="E9" s="5" t="s">
        <v>88</v>
      </c>
      <c r="F9" s="5" t="s">
        <v>217</v>
      </c>
      <c r="G9" s="5"/>
      <c r="H9" s="5"/>
      <c r="I9" s="5" t="s">
        <v>328</v>
      </c>
      <c r="J9" s="5" t="s">
        <v>85</v>
      </c>
      <c r="K9" s="5" t="s">
        <v>222</v>
      </c>
      <c r="L9" s="5">
        <v>5</v>
      </c>
      <c r="M9" s="5">
        <f>VLOOKUP(L9,'[3]償却率（定額法）'!$B$6:$C$104,2)</f>
        <v>0.2</v>
      </c>
      <c r="N9" s="12" t="s">
        <v>327</v>
      </c>
      <c r="O9" s="12"/>
      <c r="P9" s="11" t="str">
        <f>IF(O9="",N9,O9)</f>
        <v>2016/02/25</v>
      </c>
      <c r="Q9" s="7">
        <f>YEAR(P9)</f>
        <v>2016</v>
      </c>
      <c r="R9" s="7">
        <f>MONTH(P9)</f>
        <v>2</v>
      </c>
      <c r="S9" s="7">
        <f>DAY(N9)</f>
        <v>25</v>
      </c>
      <c r="T9" s="5">
        <f>IF(Q9=1900,"",IF(R9&lt;4,Q9-1,Q9))</f>
        <v>2015</v>
      </c>
      <c r="U9" s="8">
        <v>61344000</v>
      </c>
      <c r="V9" s="13">
        <v>1</v>
      </c>
      <c r="W9" s="5"/>
      <c r="X9" s="10">
        <v>61343999</v>
      </c>
      <c r="Y9" s="10">
        <f>U9-X9</f>
        <v>1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47">
        <f>IF(BG9=0,0,IF(BG9=L9,Y9-1,IF(Y9=1,0,ROUND(U9*M9,0))))</f>
        <v>0</v>
      </c>
      <c r="AO9" s="5"/>
      <c r="AP9" s="6">
        <f>Y9-AN9</f>
        <v>1</v>
      </c>
      <c r="AQ9" s="5" t="s">
        <v>84</v>
      </c>
      <c r="AR9" s="5"/>
      <c r="AS9" s="5"/>
      <c r="AT9" s="5"/>
      <c r="AU9" s="5"/>
      <c r="AV9" s="5" t="s">
        <v>221</v>
      </c>
      <c r="AW9" s="5"/>
      <c r="AX9" s="5"/>
      <c r="AY9" s="5"/>
      <c r="AZ9" s="5" t="s">
        <v>83</v>
      </c>
      <c r="BA9" s="5"/>
      <c r="BB9" s="5"/>
      <c r="BC9" s="5"/>
      <c r="BD9" s="5"/>
      <c r="BE9" s="5"/>
      <c r="BF9" s="5"/>
      <c r="BG9" s="7">
        <f>IF(T9="",0,$O$1-T9)</f>
        <v>7</v>
      </c>
      <c r="BH9" s="5" t="s">
        <v>213</v>
      </c>
      <c r="BI9" s="6">
        <f>U9-AP9</f>
        <v>61343999</v>
      </c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x14ac:dyDescent="0.15">
      <c r="A10" s="5" t="s">
        <v>176</v>
      </c>
      <c r="B10" s="5" t="s">
        <v>89</v>
      </c>
      <c r="C10" s="5"/>
      <c r="D10" s="5"/>
      <c r="E10" s="5" t="s">
        <v>88</v>
      </c>
      <c r="F10" s="5" t="s">
        <v>217</v>
      </c>
      <c r="G10" s="5"/>
      <c r="H10" s="5"/>
      <c r="I10" s="5" t="s">
        <v>326</v>
      </c>
      <c r="J10" s="5" t="s">
        <v>85</v>
      </c>
      <c r="K10" s="5" t="s">
        <v>222</v>
      </c>
      <c r="L10" s="5">
        <v>5</v>
      </c>
      <c r="M10" s="5">
        <f>VLOOKUP(L10,'[3]償却率（定額法）'!$B$6:$C$104,2)</f>
        <v>0.2</v>
      </c>
      <c r="N10" s="12" t="s">
        <v>325</v>
      </c>
      <c r="O10" s="12"/>
      <c r="P10" s="11" t="str">
        <f>IF(O10="",N10,O10)</f>
        <v>2005/02/08</v>
      </c>
      <c r="Q10" s="7">
        <f>YEAR(P10)</f>
        <v>2005</v>
      </c>
      <c r="R10" s="7">
        <f>MONTH(P10)</f>
        <v>2</v>
      </c>
      <c r="S10" s="7">
        <f>DAY(N10)</f>
        <v>8</v>
      </c>
      <c r="T10" s="5">
        <f>IF(Q10=1900,"",IF(R10&lt;4,Q10-1,Q10))</f>
        <v>2004</v>
      </c>
      <c r="U10" s="8">
        <v>89040000</v>
      </c>
      <c r="V10" s="13">
        <v>1</v>
      </c>
      <c r="W10" s="5"/>
      <c r="X10" s="10">
        <v>89039999</v>
      </c>
      <c r="Y10" s="10">
        <f>U10-X10</f>
        <v>1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47">
        <f>IF(BG10=0,0,IF(BG10=L10,Y10-1,IF(Y10=1,0,ROUND(U10*M10,0))))</f>
        <v>0</v>
      </c>
      <c r="AO10" s="5"/>
      <c r="AP10" s="6">
        <f>Y10-AN10</f>
        <v>1</v>
      </c>
      <c r="AQ10" s="5" t="s">
        <v>84</v>
      </c>
      <c r="AR10" s="5"/>
      <c r="AS10" s="5"/>
      <c r="AT10" s="5"/>
      <c r="AU10" s="5"/>
      <c r="AV10" s="5" t="s">
        <v>221</v>
      </c>
      <c r="AW10" s="5"/>
      <c r="AX10" s="5"/>
      <c r="AY10" s="5"/>
      <c r="AZ10" s="5" t="s">
        <v>83</v>
      </c>
      <c r="BA10" s="5"/>
      <c r="BB10" s="5"/>
      <c r="BC10" s="5"/>
      <c r="BD10" s="5"/>
      <c r="BE10" s="5"/>
      <c r="BF10" s="5"/>
      <c r="BG10" s="7">
        <f>IF(T10="",0,$O$1-T10)</f>
        <v>18</v>
      </c>
      <c r="BH10" s="5" t="s">
        <v>213</v>
      </c>
      <c r="BI10" s="6">
        <f>U10-AP10</f>
        <v>89039999</v>
      </c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x14ac:dyDescent="0.15">
      <c r="A11" s="5" t="s">
        <v>173</v>
      </c>
      <c r="B11" s="5" t="s">
        <v>89</v>
      </c>
      <c r="C11" s="5"/>
      <c r="D11" s="5"/>
      <c r="E11" s="5" t="s">
        <v>88</v>
      </c>
      <c r="F11" s="5" t="s">
        <v>217</v>
      </c>
      <c r="G11" s="5"/>
      <c r="H11" s="5"/>
      <c r="I11" s="5" t="s">
        <v>324</v>
      </c>
      <c r="J11" s="5" t="s">
        <v>85</v>
      </c>
      <c r="K11" s="5" t="s">
        <v>222</v>
      </c>
      <c r="L11" s="5">
        <v>5</v>
      </c>
      <c r="M11" s="5">
        <f>VLOOKUP(L11,'[3]償却率（定額法）'!$B$6:$C$104,2)</f>
        <v>0.2</v>
      </c>
      <c r="N11" s="12" t="s">
        <v>323</v>
      </c>
      <c r="O11" s="12"/>
      <c r="P11" s="11" t="str">
        <f>IF(O11="",N11,O11)</f>
        <v>2004/02/12</v>
      </c>
      <c r="Q11" s="7">
        <f>YEAR(P11)</f>
        <v>2004</v>
      </c>
      <c r="R11" s="7">
        <f>MONTH(P11)</f>
        <v>2</v>
      </c>
      <c r="S11" s="7">
        <f>DAY(N11)</f>
        <v>12</v>
      </c>
      <c r="T11" s="5">
        <f>IF(Q11=1900,"",IF(R11&lt;4,Q11-1,Q11))</f>
        <v>2003</v>
      </c>
      <c r="U11" s="8">
        <v>66990000</v>
      </c>
      <c r="V11" s="13">
        <v>1</v>
      </c>
      <c r="W11" s="5"/>
      <c r="X11" s="10">
        <v>66989999</v>
      </c>
      <c r="Y11" s="10">
        <f>U11-X11</f>
        <v>1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47">
        <f>IF(BG11=0,0,IF(BG11=L11,Y11-1,IF(Y11=1,0,ROUND(U11*M11,0))))</f>
        <v>0</v>
      </c>
      <c r="AO11" s="5"/>
      <c r="AP11" s="6">
        <f>Y11-AN11</f>
        <v>1</v>
      </c>
      <c r="AQ11" s="5" t="s">
        <v>84</v>
      </c>
      <c r="AR11" s="5"/>
      <c r="AS11" s="5"/>
      <c r="AT11" s="5"/>
      <c r="AU11" s="5"/>
      <c r="AV11" s="5" t="s">
        <v>221</v>
      </c>
      <c r="AW11" s="5"/>
      <c r="AX11" s="5"/>
      <c r="AY11" s="5"/>
      <c r="AZ11" s="5" t="s">
        <v>83</v>
      </c>
      <c r="BA11" s="5"/>
      <c r="BB11" s="5"/>
      <c r="BC11" s="5"/>
      <c r="BD11" s="5"/>
      <c r="BE11" s="5"/>
      <c r="BF11" s="5"/>
      <c r="BG11" s="7">
        <f>IF(T11="",0,$O$1-T11)</f>
        <v>19</v>
      </c>
      <c r="BH11" s="5" t="s">
        <v>213</v>
      </c>
      <c r="BI11" s="6">
        <f>U11-AP11</f>
        <v>66989999</v>
      </c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</row>
    <row r="12" spans="1:75" x14ac:dyDescent="0.15">
      <c r="A12" s="5" t="s">
        <v>170</v>
      </c>
      <c r="B12" s="5" t="s">
        <v>89</v>
      </c>
      <c r="C12" s="5"/>
      <c r="D12" s="5"/>
      <c r="E12" s="5" t="s">
        <v>88</v>
      </c>
      <c r="F12" s="5" t="s">
        <v>217</v>
      </c>
      <c r="G12" s="5"/>
      <c r="H12" s="5"/>
      <c r="I12" s="5" t="s">
        <v>322</v>
      </c>
      <c r="J12" s="5" t="s">
        <v>85</v>
      </c>
      <c r="K12" s="5" t="s">
        <v>222</v>
      </c>
      <c r="L12" s="5">
        <v>5</v>
      </c>
      <c r="M12" s="5">
        <f>VLOOKUP(L12,'[3]償却率（定額法）'!$B$6:$C$104,2)</f>
        <v>0.2</v>
      </c>
      <c r="N12" s="12" t="s">
        <v>321</v>
      </c>
      <c r="O12" s="12"/>
      <c r="P12" s="11" t="str">
        <f>IF(O12="",N12,O12)</f>
        <v>2005/12/26</v>
      </c>
      <c r="Q12" s="7">
        <f>YEAR(P12)</f>
        <v>2005</v>
      </c>
      <c r="R12" s="7">
        <f>MONTH(P12)</f>
        <v>12</v>
      </c>
      <c r="S12" s="7">
        <f>DAY(N12)</f>
        <v>26</v>
      </c>
      <c r="T12" s="5">
        <f>IF(Q12=1900,"",IF(R12&lt;4,Q12-1,Q12))</f>
        <v>2005</v>
      </c>
      <c r="U12" s="8">
        <v>31500000</v>
      </c>
      <c r="V12" s="13">
        <v>1</v>
      </c>
      <c r="W12" s="5"/>
      <c r="X12" s="10">
        <v>31499999</v>
      </c>
      <c r="Y12" s="10">
        <f>U12-X12</f>
        <v>1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47">
        <f>IF(BG12=0,0,IF(BG12=L12,Y12-1,IF(Y12=1,0,ROUND(U12*M12,0))))</f>
        <v>0</v>
      </c>
      <c r="AO12" s="5"/>
      <c r="AP12" s="6">
        <f>Y12-AN12</f>
        <v>1</v>
      </c>
      <c r="AQ12" s="5" t="s">
        <v>84</v>
      </c>
      <c r="AR12" s="5"/>
      <c r="AS12" s="5"/>
      <c r="AT12" s="5"/>
      <c r="AU12" s="5"/>
      <c r="AV12" s="5" t="s">
        <v>221</v>
      </c>
      <c r="AW12" s="5"/>
      <c r="AX12" s="5"/>
      <c r="AY12" s="5"/>
      <c r="AZ12" s="5" t="s">
        <v>83</v>
      </c>
      <c r="BA12" s="5"/>
      <c r="BB12" s="5"/>
      <c r="BC12" s="5"/>
      <c r="BD12" s="5"/>
      <c r="BE12" s="5"/>
      <c r="BF12" s="5"/>
      <c r="BG12" s="7">
        <f>IF(T12="",0,$O$1-T12)</f>
        <v>17</v>
      </c>
      <c r="BH12" s="5" t="s">
        <v>213</v>
      </c>
      <c r="BI12" s="6">
        <f>U12-AP12</f>
        <v>31499999</v>
      </c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  <row r="13" spans="1:75" x14ac:dyDescent="0.15">
      <c r="A13" s="5" t="s">
        <v>167</v>
      </c>
      <c r="B13" s="5" t="s">
        <v>89</v>
      </c>
      <c r="C13" s="5"/>
      <c r="D13" s="5"/>
      <c r="E13" s="5" t="s">
        <v>88</v>
      </c>
      <c r="F13" s="5" t="s">
        <v>217</v>
      </c>
      <c r="G13" s="5"/>
      <c r="H13" s="5"/>
      <c r="I13" s="5" t="s">
        <v>320</v>
      </c>
      <c r="J13" s="5" t="s">
        <v>85</v>
      </c>
      <c r="K13" s="5" t="s">
        <v>222</v>
      </c>
      <c r="L13" s="5">
        <v>5</v>
      </c>
      <c r="M13" s="5">
        <f>VLOOKUP(L13,'[3]償却率（定額法）'!$B$6:$C$104,2)</f>
        <v>0.2</v>
      </c>
      <c r="N13" s="12" t="s">
        <v>319</v>
      </c>
      <c r="O13" s="12"/>
      <c r="P13" s="11" t="str">
        <f>IF(O13="",N13,O13)</f>
        <v>2010/03/15</v>
      </c>
      <c r="Q13" s="7">
        <f>YEAR(P13)</f>
        <v>2010</v>
      </c>
      <c r="R13" s="7">
        <f>MONTH(P13)</f>
        <v>3</v>
      </c>
      <c r="S13" s="7">
        <f>DAY(N13)</f>
        <v>15</v>
      </c>
      <c r="T13" s="5">
        <f>IF(Q13=1900,"",IF(R13&lt;4,Q13-1,Q13))</f>
        <v>2009</v>
      </c>
      <c r="U13" s="8">
        <v>94500000</v>
      </c>
      <c r="V13" s="13">
        <v>1</v>
      </c>
      <c r="W13" s="5"/>
      <c r="X13" s="10">
        <v>94499999</v>
      </c>
      <c r="Y13" s="10">
        <f>U13-X13</f>
        <v>1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47">
        <f>IF(BG13=0,0,IF(BG13=L13,Y13-1,IF(Y13=1,0,ROUND(U13*M13,0))))</f>
        <v>0</v>
      </c>
      <c r="AO13" s="5"/>
      <c r="AP13" s="6">
        <f>Y13-AN13</f>
        <v>1</v>
      </c>
      <c r="AQ13" s="5" t="s">
        <v>84</v>
      </c>
      <c r="AR13" s="5"/>
      <c r="AS13" s="5"/>
      <c r="AT13" s="5"/>
      <c r="AU13" s="5"/>
      <c r="AV13" s="5" t="s">
        <v>221</v>
      </c>
      <c r="AW13" s="5"/>
      <c r="AX13" s="5"/>
      <c r="AY13" s="5"/>
      <c r="AZ13" s="5" t="s">
        <v>83</v>
      </c>
      <c r="BA13" s="5"/>
      <c r="BB13" s="5"/>
      <c r="BC13" s="5"/>
      <c r="BD13" s="5"/>
      <c r="BE13" s="5"/>
      <c r="BF13" s="5"/>
      <c r="BG13" s="7">
        <f>IF(T13="",0,$O$1-T13)</f>
        <v>13</v>
      </c>
      <c r="BH13" s="5" t="s">
        <v>213</v>
      </c>
      <c r="BI13" s="6">
        <f>U13-AP13</f>
        <v>94499999</v>
      </c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 x14ac:dyDescent="0.15">
      <c r="A14" s="5" t="s">
        <v>164</v>
      </c>
      <c r="B14" s="5" t="s">
        <v>89</v>
      </c>
      <c r="C14" s="5"/>
      <c r="D14" s="5"/>
      <c r="E14" s="5" t="s">
        <v>88</v>
      </c>
      <c r="F14" s="5" t="s">
        <v>217</v>
      </c>
      <c r="G14" s="5"/>
      <c r="H14" s="5"/>
      <c r="I14" s="5" t="s">
        <v>318</v>
      </c>
      <c r="J14" s="5" t="s">
        <v>85</v>
      </c>
      <c r="K14" s="5" t="s">
        <v>222</v>
      </c>
      <c r="L14" s="5">
        <v>5</v>
      </c>
      <c r="M14" s="5">
        <f>VLOOKUP(L14,'[3]償却率（定額法）'!$B$6:$C$104,2)</f>
        <v>0.2</v>
      </c>
      <c r="N14" s="12" t="s">
        <v>317</v>
      </c>
      <c r="O14" s="12"/>
      <c r="P14" s="11" t="str">
        <f>IF(O14="",N14,O14)</f>
        <v>2004/11/24</v>
      </c>
      <c r="Q14" s="7">
        <f>YEAR(P14)</f>
        <v>2004</v>
      </c>
      <c r="R14" s="7">
        <f>MONTH(P14)</f>
        <v>11</v>
      </c>
      <c r="S14" s="7">
        <f>DAY(N14)</f>
        <v>24</v>
      </c>
      <c r="T14" s="5">
        <f>IF(Q14=1900,"",IF(R14&lt;4,Q14-1,Q14))</f>
        <v>2004</v>
      </c>
      <c r="U14" s="8">
        <v>9927750</v>
      </c>
      <c r="V14" s="13">
        <v>1</v>
      </c>
      <c r="W14" s="5"/>
      <c r="X14" s="10">
        <v>9927749</v>
      </c>
      <c r="Y14" s="10">
        <f>U14-X14</f>
        <v>1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47">
        <f>IF(BG14=0,0,IF(BG14=L14,Y14-1,IF(Y14=1,0,ROUND(U14*M14,0))))</f>
        <v>0</v>
      </c>
      <c r="AO14" s="5"/>
      <c r="AP14" s="6">
        <f>Y14-AN14</f>
        <v>1</v>
      </c>
      <c r="AQ14" s="5" t="s">
        <v>84</v>
      </c>
      <c r="AR14" s="5"/>
      <c r="AS14" s="5"/>
      <c r="AT14" s="5"/>
      <c r="AU14" s="5"/>
      <c r="AV14" s="5" t="s">
        <v>221</v>
      </c>
      <c r="AW14" s="5"/>
      <c r="AX14" s="5"/>
      <c r="AY14" s="5"/>
      <c r="AZ14" s="5" t="s">
        <v>83</v>
      </c>
      <c r="BA14" s="5"/>
      <c r="BB14" s="5"/>
      <c r="BC14" s="5"/>
      <c r="BD14" s="5"/>
      <c r="BE14" s="5"/>
      <c r="BF14" s="5"/>
      <c r="BG14" s="7">
        <f>IF(T14="",0,$O$1-T14)</f>
        <v>18</v>
      </c>
      <c r="BH14" s="5" t="s">
        <v>213</v>
      </c>
      <c r="BI14" s="6">
        <f>U14-AP14</f>
        <v>9927749</v>
      </c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x14ac:dyDescent="0.15">
      <c r="A15" s="5" t="s">
        <v>161</v>
      </c>
      <c r="B15" s="5" t="s">
        <v>89</v>
      </c>
      <c r="C15" s="5"/>
      <c r="D15" s="5"/>
      <c r="E15" s="5" t="s">
        <v>88</v>
      </c>
      <c r="F15" s="5" t="s">
        <v>217</v>
      </c>
      <c r="G15" s="5"/>
      <c r="H15" s="5"/>
      <c r="I15" s="5" t="s">
        <v>316</v>
      </c>
      <c r="J15" s="5" t="s">
        <v>85</v>
      </c>
      <c r="K15" s="5" t="s">
        <v>222</v>
      </c>
      <c r="L15" s="5">
        <v>5</v>
      </c>
      <c r="M15" s="5">
        <f>VLOOKUP(L15,'[3]償却率（定額法）'!$B$6:$C$104,2)</f>
        <v>0.2</v>
      </c>
      <c r="N15" s="12" t="s">
        <v>315</v>
      </c>
      <c r="O15" s="12"/>
      <c r="P15" s="11" t="str">
        <f>IF(O15="",N15,O15)</f>
        <v>2004/12/24</v>
      </c>
      <c r="Q15" s="7">
        <f>YEAR(P15)</f>
        <v>2004</v>
      </c>
      <c r="R15" s="7">
        <f>MONTH(P15)</f>
        <v>12</v>
      </c>
      <c r="S15" s="7">
        <f>DAY(N15)</f>
        <v>24</v>
      </c>
      <c r="T15" s="5">
        <f>IF(Q15=1900,"",IF(R15&lt;4,Q15-1,Q15))</f>
        <v>2004</v>
      </c>
      <c r="U15" s="8">
        <v>3780945</v>
      </c>
      <c r="V15" s="13">
        <v>1</v>
      </c>
      <c r="W15" s="5"/>
      <c r="X15" s="10">
        <v>3780944</v>
      </c>
      <c r="Y15" s="10">
        <f>U15-X15</f>
        <v>1</v>
      </c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47">
        <f>IF(BG15=0,0,IF(BG15=L15,Y15-1,IF(Y15=1,0,ROUND(U15*M15,0))))</f>
        <v>0</v>
      </c>
      <c r="AO15" s="5"/>
      <c r="AP15" s="6">
        <f>Y15-AN15</f>
        <v>1</v>
      </c>
      <c r="AQ15" s="5" t="s">
        <v>84</v>
      </c>
      <c r="AR15" s="5"/>
      <c r="AS15" s="5"/>
      <c r="AT15" s="5"/>
      <c r="AU15" s="5"/>
      <c r="AV15" s="5" t="s">
        <v>221</v>
      </c>
      <c r="AW15" s="5"/>
      <c r="AX15" s="5"/>
      <c r="AY15" s="5"/>
      <c r="AZ15" s="5" t="s">
        <v>83</v>
      </c>
      <c r="BA15" s="5"/>
      <c r="BB15" s="5"/>
      <c r="BC15" s="5"/>
      <c r="BD15" s="5"/>
      <c r="BE15" s="5"/>
      <c r="BF15" s="5"/>
      <c r="BG15" s="7">
        <f>IF(T15="",0,$O$1-T15)</f>
        <v>18</v>
      </c>
      <c r="BH15" s="5" t="s">
        <v>213</v>
      </c>
      <c r="BI15" s="6">
        <f>U15-AP15</f>
        <v>3780944</v>
      </c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x14ac:dyDescent="0.15">
      <c r="A16" s="5" t="s">
        <v>158</v>
      </c>
      <c r="B16" s="5" t="s">
        <v>89</v>
      </c>
      <c r="C16" s="5"/>
      <c r="D16" s="5"/>
      <c r="E16" s="5" t="s">
        <v>88</v>
      </c>
      <c r="F16" s="5" t="s">
        <v>217</v>
      </c>
      <c r="G16" s="5"/>
      <c r="H16" s="5"/>
      <c r="I16" s="5" t="s">
        <v>314</v>
      </c>
      <c r="J16" s="5" t="s">
        <v>85</v>
      </c>
      <c r="K16" s="5" t="s">
        <v>222</v>
      </c>
      <c r="L16" s="5">
        <v>5</v>
      </c>
      <c r="M16" s="5">
        <f>VLOOKUP(L16,'[3]償却率（定額法）'!$B$6:$C$104,2)</f>
        <v>0.2</v>
      </c>
      <c r="N16" s="12" t="s">
        <v>313</v>
      </c>
      <c r="O16" s="12"/>
      <c r="P16" s="11" t="str">
        <f>IF(O16="",N16,O16)</f>
        <v>1999/11/05</v>
      </c>
      <c r="Q16" s="7">
        <f>YEAR(P16)</f>
        <v>1999</v>
      </c>
      <c r="R16" s="7">
        <f>MONTH(P16)</f>
        <v>11</v>
      </c>
      <c r="S16" s="7">
        <f>DAY(N16)</f>
        <v>5</v>
      </c>
      <c r="T16" s="5">
        <f>IF(Q16=1900,"",IF(R16&lt;4,Q16-1,Q16))</f>
        <v>1999</v>
      </c>
      <c r="U16" s="8">
        <v>0</v>
      </c>
      <c r="V16" s="13">
        <v>1</v>
      </c>
      <c r="W16" s="5"/>
      <c r="X16" s="10">
        <v>0</v>
      </c>
      <c r="Y16" s="10">
        <f>U16-X16</f>
        <v>0</v>
      </c>
      <c r="Z16" s="5" t="s">
        <v>282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47">
        <f>IF(BG16=0,0,IF(BG16=L16,Y16-1,IF(Y16=1,0,ROUND(U16*M16,0))))</f>
        <v>0</v>
      </c>
      <c r="AO16" s="5"/>
      <c r="AP16" s="6">
        <f>Y16-AN16</f>
        <v>0</v>
      </c>
      <c r="AQ16" s="5" t="s">
        <v>84</v>
      </c>
      <c r="AR16" s="5"/>
      <c r="AS16" s="5"/>
      <c r="AT16" s="5"/>
      <c r="AU16" s="5"/>
      <c r="AV16" s="5" t="s">
        <v>221</v>
      </c>
      <c r="AW16" s="5"/>
      <c r="AX16" s="5"/>
      <c r="AY16" s="5"/>
      <c r="AZ16" s="5" t="s">
        <v>83</v>
      </c>
      <c r="BA16" s="5"/>
      <c r="BB16" s="5"/>
      <c r="BC16" s="5"/>
      <c r="BD16" s="5"/>
      <c r="BE16" s="5"/>
      <c r="BF16" s="5"/>
      <c r="BG16" s="7">
        <f>IF(T16="",0,$O$1-T16)</f>
        <v>23</v>
      </c>
      <c r="BH16" s="5" t="s">
        <v>213</v>
      </c>
      <c r="BI16" s="6">
        <f>U16-AP16</f>
        <v>0</v>
      </c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  <row r="17" spans="1:75" x14ac:dyDescent="0.15">
      <c r="A17" s="5" t="s">
        <v>156</v>
      </c>
      <c r="B17" s="5" t="s">
        <v>89</v>
      </c>
      <c r="C17" s="5"/>
      <c r="D17" s="5"/>
      <c r="E17" s="5" t="s">
        <v>88</v>
      </c>
      <c r="F17" s="5" t="s">
        <v>217</v>
      </c>
      <c r="G17" s="5"/>
      <c r="H17" s="5"/>
      <c r="I17" s="5" t="s">
        <v>312</v>
      </c>
      <c r="J17" s="5" t="s">
        <v>85</v>
      </c>
      <c r="K17" s="5" t="s">
        <v>222</v>
      </c>
      <c r="L17" s="5">
        <v>5</v>
      </c>
      <c r="M17" s="5">
        <f>VLOOKUP(L17,'[3]償却率（定額法）'!$B$6:$C$104,2)</f>
        <v>0.2</v>
      </c>
      <c r="N17" s="12" t="s">
        <v>122</v>
      </c>
      <c r="O17" s="12"/>
      <c r="P17" s="11" t="str">
        <f>IF(O17="",N17,O17)</f>
        <v>2012/02/24</v>
      </c>
      <c r="Q17" s="7">
        <f>YEAR(P17)</f>
        <v>2012</v>
      </c>
      <c r="R17" s="7">
        <f>MONTH(P17)</f>
        <v>2</v>
      </c>
      <c r="S17" s="7">
        <f>DAY(N17)</f>
        <v>24</v>
      </c>
      <c r="T17" s="5">
        <f>IF(Q17=1900,"",IF(R17&lt;4,Q17-1,Q17))</f>
        <v>2011</v>
      </c>
      <c r="U17" s="8">
        <v>2656500</v>
      </c>
      <c r="V17" s="13">
        <v>1</v>
      </c>
      <c r="W17" s="5"/>
      <c r="X17" s="10">
        <v>2656499</v>
      </c>
      <c r="Y17" s="10">
        <f>U17-X17</f>
        <v>1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47">
        <f>IF(BG17=0,0,IF(BG17=L17,Y17-1,IF(Y17=1,0,ROUND(U17*M17,0))))</f>
        <v>0</v>
      </c>
      <c r="AO17" s="5"/>
      <c r="AP17" s="6">
        <f>Y17-AN17</f>
        <v>1</v>
      </c>
      <c r="AQ17" s="5" t="s">
        <v>84</v>
      </c>
      <c r="AR17" s="5"/>
      <c r="AS17" s="5"/>
      <c r="AT17" s="5"/>
      <c r="AU17" s="5"/>
      <c r="AV17" s="5" t="s">
        <v>221</v>
      </c>
      <c r="AW17" s="5"/>
      <c r="AX17" s="5"/>
      <c r="AY17" s="5"/>
      <c r="AZ17" s="5" t="s">
        <v>83</v>
      </c>
      <c r="BA17" s="5"/>
      <c r="BB17" s="5"/>
      <c r="BC17" s="5"/>
      <c r="BD17" s="5"/>
      <c r="BE17" s="5"/>
      <c r="BF17" s="5"/>
      <c r="BG17" s="7">
        <f>IF(T17="",0,$O$1-T17)</f>
        <v>11</v>
      </c>
      <c r="BH17" s="5" t="s">
        <v>213</v>
      </c>
      <c r="BI17" s="6">
        <f>U17-AP17</f>
        <v>2656499</v>
      </c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spans="1:75" x14ac:dyDescent="0.15">
      <c r="A18" s="5" t="s">
        <v>154</v>
      </c>
      <c r="B18" s="5" t="s">
        <v>89</v>
      </c>
      <c r="C18" s="5"/>
      <c r="D18" s="5"/>
      <c r="E18" s="5" t="s">
        <v>88</v>
      </c>
      <c r="F18" s="5" t="s">
        <v>217</v>
      </c>
      <c r="G18" s="5"/>
      <c r="H18" s="5"/>
      <c r="I18" s="5" t="s">
        <v>311</v>
      </c>
      <c r="J18" s="5" t="s">
        <v>85</v>
      </c>
      <c r="K18" s="5" t="s">
        <v>222</v>
      </c>
      <c r="L18" s="5">
        <v>5</v>
      </c>
      <c r="M18" s="5">
        <f>VLOOKUP(L18,'[3]償却率（定額法）'!$B$6:$C$104,2)</f>
        <v>0.2</v>
      </c>
      <c r="N18" s="12" t="s">
        <v>310</v>
      </c>
      <c r="O18" s="12"/>
      <c r="P18" s="11" t="str">
        <f>IF(O18="",N18,O18)</f>
        <v>2014/08/07</v>
      </c>
      <c r="Q18" s="7">
        <f>YEAR(P18)</f>
        <v>2014</v>
      </c>
      <c r="R18" s="7">
        <f>MONTH(P18)</f>
        <v>8</v>
      </c>
      <c r="S18" s="7">
        <f>DAY(N18)</f>
        <v>7</v>
      </c>
      <c r="T18" s="5">
        <f>IF(Q18=1900,"",IF(R18&lt;4,Q18-1,Q18))</f>
        <v>2014</v>
      </c>
      <c r="U18" s="8">
        <v>3186000</v>
      </c>
      <c r="V18" s="13">
        <v>1</v>
      </c>
      <c r="W18" s="5"/>
      <c r="X18" s="10">
        <v>3185999</v>
      </c>
      <c r="Y18" s="10">
        <f>U18-X18</f>
        <v>1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47">
        <f>IF(BG18=0,0,IF(BG18=L18,Y18-1,IF(Y18=1,0,ROUND(U18*M18,0))))</f>
        <v>0</v>
      </c>
      <c r="AO18" s="5"/>
      <c r="AP18" s="6">
        <f>Y18-AN18</f>
        <v>1</v>
      </c>
      <c r="AQ18" s="5" t="s">
        <v>84</v>
      </c>
      <c r="AR18" s="5"/>
      <c r="AS18" s="5"/>
      <c r="AT18" s="5"/>
      <c r="AU18" s="5"/>
      <c r="AV18" s="5" t="s">
        <v>221</v>
      </c>
      <c r="AW18" s="5"/>
      <c r="AX18" s="5"/>
      <c r="AY18" s="5"/>
      <c r="AZ18" s="5" t="s">
        <v>83</v>
      </c>
      <c r="BA18" s="5"/>
      <c r="BB18" s="5"/>
      <c r="BC18" s="5"/>
      <c r="BD18" s="5"/>
      <c r="BE18" s="5"/>
      <c r="BF18" s="5"/>
      <c r="BG18" s="7">
        <f>IF(T18="",0,$O$1-T18)</f>
        <v>8</v>
      </c>
      <c r="BH18" s="5" t="s">
        <v>213</v>
      </c>
      <c r="BI18" s="6">
        <f>U18-AP18</f>
        <v>3185999</v>
      </c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x14ac:dyDescent="0.15">
      <c r="A19" s="5" t="s">
        <v>151</v>
      </c>
      <c r="B19" s="5" t="s">
        <v>89</v>
      </c>
      <c r="C19" s="5"/>
      <c r="D19" s="5"/>
      <c r="E19" s="5" t="s">
        <v>88</v>
      </c>
      <c r="F19" s="5" t="s">
        <v>217</v>
      </c>
      <c r="G19" s="5"/>
      <c r="H19" s="5"/>
      <c r="I19" s="5" t="s">
        <v>309</v>
      </c>
      <c r="J19" s="5" t="s">
        <v>85</v>
      </c>
      <c r="K19" s="5" t="s">
        <v>222</v>
      </c>
      <c r="L19" s="5">
        <v>5</v>
      </c>
      <c r="M19" s="5">
        <f>VLOOKUP(L19,'[3]償却率（定額法）'!$B$6:$C$104,2)</f>
        <v>0.2</v>
      </c>
      <c r="N19" s="12" t="s">
        <v>308</v>
      </c>
      <c r="O19" s="12"/>
      <c r="P19" s="11" t="str">
        <f>IF(O19="",N19,O19)</f>
        <v>2015/09/03</v>
      </c>
      <c r="Q19" s="7">
        <f>YEAR(P19)</f>
        <v>2015</v>
      </c>
      <c r="R19" s="7">
        <f>MONTH(P19)</f>
        <v>9</v>
      </c>
      <c r="S19" s="7">
        <f>DAY(N19)</f>
        <v>3</v>
      </c>
      <c r="T19" s="5">
        <f>IF(Q19=1900,"",IF(R19&lt;4,Q19-1,Q19))</f>
        <v>2015</v>
      </c>
      <c r="U19" s="8">
        <v>2613600</v>
      </c>
      <c r="V19" s="13">
        <v>1</v>
      </c>
      <c r="W19" s="5"/>
      <c r="X19" s="10">
        <v>2613599</v>
      </c>
      <c r="Y19" s="10">
        <f>U19-X19</f>
        <v>1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47">
        <f>IF(BG19=0,0,IF(BG19=L19,Y19-1,IF(Y19=1,0,ROUND(U19*M19,0))))</f>
        <v>0</v>
      </c>
      <c r="AO19" s="5"/>
      <c r="AP19" s="6">
        <f>Y19-AN19</f>
        <v>1</v>
      </c>
      <c r="AQ19" s="5" t="s">
        <v>84</v>
      </c>
      <c r="AR19" s="5"/>
      <c r="AS19" s="5"/>
      <c r="AT19" s="5"/>
      <c r="AU19" s="5"/>
      <c r="AV19" s="5" t="s">
        <v>221</v>
      </c>
      <c r="AW19" s="5"/>
      <c r="AX19" s="5"/>
      <c r="AY19" s="5"/>
      <c r="AZ19" s="5" t="s">
        <v>83</v>
      </c>
      <c r="BA19" s="5"/>
      <c r="BB19" s="5"/>
      <c r="BC19" s="5"/>
      <c r="BD19" s="5"/>
      <c r="BE19" s="5"/>
      <c r="BF19" s="5"/>
      <c r="BG19" s="7">
        <f>IF(T19="",0,$O$1-T19)</f>
        <v>7</v>
      </c>
      <c r="BH19" s="5" t="s">
        <v>213</v>
      </c>
      <c r="BI19" s="6">
        <f>U19-AP19</f>
        <v>2613599</v>
      </c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x14ac:dyDescent="0.15">
      <c r="A20" s="5" t="s">
        <v>147</v>
      </c>
      <c r="B20" s="5" t="s">
        <v>89</v>
      </c>
      <c r="C20" s="5"/>
      <c r="D20" s="5"/>
      <c r="E20" s="5" t="s">
        <v>88</v>
      </c>
      <c r="F20" s="5" t="s">
        <v>217</v>
      </c>
      <c r="G20" s="5"/>
      <c r="H20" s="5"/>
      <c r="I20" s="5" t="s">
        <v>307</v>
      </c>
      <c r="J20" s="5" t="s">
        <v>85</v>
      </c>
      <c r="K20" s="5" t="s">
        <v>222</v>
      </c>
      <c r="L20" s="5">
        <v>5</v>
      </c>
      <c r="M20" s="5">
        <f>VLOOKUP(L20,'[3]償却率（定額法）'!$B$6:$C$104,2)</f>
        <v>0.2</v>
      </c>
      <c r="N20" s="12" t="s">
        <v>122</v>
      </c>
      <c r="O20" s="12"/>
      <c r="P20" s="11" t="str">
        <f>IF(O20="",N20,O20)</f>
        <v>2012/02/24</v>
      </c>
      <c r="Q20" s="7">
        <f>YEAR(P20)</f>
        <v>2012</v>
      </c>
      <c r="R20" s="7">
        <f>MONTH(P20)</f>
        <v>2</v>
      </c>
      <c r="S20" s="7">
        <f>DAY(N20)</f>
        <v>24</v>
      </c>
      <c r="T20" s="5">
        <f>IF(Q20=1900,"",IF(R20&lt;4,Q20-1,Q20))</f>
        <v>2011</v>
      </c>
      <c r="U20" s="8">
        <v>2656500</v>
      </c>
      <c r="V20" s="13">
        <v>1</v>
      </c>
      <c r="W20" s="5"/>
      <c r="X20" s="10">
        <v>2656499</v>
      </c>
      <c r="Y20" s="10">
        <f>U20-X20</f>
        <v>1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47">
        <f>IF(BG20=0,0,IF(BG20=L20,Y20-1,IF(Y20=1,0,ROUND(U20*M20,0))))</f>
        <v>0</v>
      </c>
      <c r="AO20" s="5"/>
      <c r="AP20" s="6">
        <f>Y20-AN20</f>
        <v>1</v>
      </c>
      <c r="AQ20" s="5" t="s">
        <v>84</v>
      </c>
      <c r="AR20" s="5"/>
      <c r="AS20" s="5"/>
      <c r="AT20" s="5"/>
      <c r="AU20" s="5"/>
      <c r="AV20" s="5" t="s">
        <v>221</v>
      </c>
      <c r="AW20" s="5"/>
      <c r="AX20" s="5"/>
      <c r="AY20" s="5"/>
      <c r="AZ20" s="5" t="s">
        <v>83</v>
      </c>
      <c r="BA20" s="5"/>
      <c r="BB20" s="5"/>
      <c r="BC20" s="5"/>
      <c r="BD20" s="5"/>
      <c r="BE20" s="5"/>
      <c r="BF20" s="5"/>
      <c r="BG20" s="7">
        <f>IF(T20="",0,$O$1-T20)</f>
        <v>11</v>
      </c>
      <c r="BH20" s="5" t="s">
        <v>213</v>
      </c>
      <c r="BI20" s="6">
        <f>U20-AP20</f>
        <v>2656499</v>
      </c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1:75" x14ac:dyDescent="0.15">
      <c r="A21" s="5" t="s">
        <v>145</v>
      </c>
      <c r="B21" s="5" t="s">
        <v>89</v>
      </c>
      <c r="C21" s="5"/>
      <c r="D21" s="5"/>
      <c r="E21" s="5" t="s">
        <v>88</v>
      </c>
      <c r="F21" s="5" t="s">
        <v>217</v>
      </c>
      <c r="G21" s="5"/>
      <c r="H21" s="5"/>
      <c r="I21" s="5" t="s">
        <v>306</v>
      </c>
      <c r="J21" s="5" t="s">
        <v>85</v>
      </c>
      <c r="K21" s="5" t="s">
        <v>222</v>
      </c>
      <c r="L21" s="5">
        <v>5</v>
      </c>
      <c r="M21" s="5">
        <f>VLOOKUP(L21,'[3]償却率（定額法）'!$B$6:$C$104,2)</f>
        <v>0.2</v>
      </c>
      <c r="N21" s="12" t="s">
        <v>305</v>
      </c>
      <c r="O21" s="12"/>
      <c r="P21" s="11" t="str">
        <f>IF(O21="",N21,O21)</f>
        <v>2012/10/26</v>
      </c>
      <c r="Q21" s="7">
        <f>YEAR(P21)</f>
        <v>2012</v>
      </c>
      <c r="R21" s="7">
        <f>MONTH(P21)</f>
        <v>10</v>
      </c>
      <c r="S21" s="7">
        <f>DAY(N21)</f>
        <v>26</v>
      </c>
      <c r="T21" s="5">
        <f>IF(Q21=1900,"",IF(R21&lt;4,Q21-1,Q21))</f>
        <v>2012</v>
      </c>
      <c r="U21" s="8">
        <v>2740500</v>
      </c>
      <c r="V21" s="13">
        <v>1</v>
      </c>
      <c r="W21" s="5"/>
      <c r="X21" s="10">
        <v>2740499</v>
      </c>
      <c r="Y21" s="10">
        <f>U21-X21</f>
        <v>1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47">
        <f>IF(BG21=0,0,IF(BG21=L21,Y21-1,IF(Y21=1,0,ROUND(U21*M21,0))))</f>
        <v>0</v>
      </c>
      <c r="AO21" s="5"/>
      <c r="AP21" s="6">
        <f>Y21-AN21</f>
        <v>1</v>
      </c>
      <c r="AQ21" s="5" t="s">
        <v>84</v>
      </c>
      <c r="AR21" s="5"/>
      <c r="AS21" s="5"/>
      <c r="AT21" s="5"/>
      <c r="AU21" s="5"/>
      <c r="AV21" s="5" t="s">
        <v>221</v>
      </c>
      <c r="AW21" s="5"/>
      <c r="AX21" s="5"/>
      <c r="AY21" s="5"/>
      <c r="AZ21" s="5" t="s">
        <v>83</v>
      </c>
      <c r="BA21" s="5"/>
      <c r="BB21" s="5"/>
      <c r="BC21" s="5"/>
      <c r="BD21" s="5"/>
      <c r="BE21" s="5"/>
      <c r="BF21" s="5"/>
      <c r="BG21" s="7">
        <f>IF(T21="",0,$O$1-T21)</f>
        <v>10</v>
      </c>
      <c r="BH21" s="5" t="s">
        <v>213</v>
      </c>
      <c r="BI21" s="6">
        <f>U21-AP21</f>
        <v>2740499</v>
      </c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x14ac:dyDescent="0.15">
      <c r="A22" s="5" t="s">
        <v>142</v>
      </c>
      <c r="B22" s="5" t="s">
        <v>89</v>
      </c>
      <c r="C22" s="5"/>
      <c r="D22" s="5"/>
      <c r="E22" s="5" t="s">
        <v>88</v>
      </c>
      <c r="F22" s="5" t="s">
        <v>217</v>
      </c>
      <c r="G22" s="5"/>
      <c r="H22" s="5"/>
      <c r="I22" s="5" t="s">
        <v>304</v>
      </c>
      <c r="J22" s="5" t="s">
        <v>85</v>
      </c>
      <c r="K22" s="5" t="s">
        <v>222</v>
      </c>
      <c r="L22" s="5">
        <v>5</v>
      </c>
      <c r="M22" s="5">
        <f>VLOOKUP(L22,'[3]償却率（定額法）'!$B$6:$C$104,2)</f>
        <v>0.2</v>
      </c>
      <c r="N22" s="12" t="s">
        <v>303</v>
      </c>
      <c r="O22" s="12"/>
      <c r="P22" s="11" t="str">
        <f>IF(O22="",N22,O22)</f>
        <v>2010/07/29</v>
      </c>
      <c r="Q22" s="7">
        <f>YEAR(P22)</f>
        <v>2010</v>
      </c>
      <c r="R22" s="7">
        <f>MONTH(P22)</f>
        <v>7</v>
      </c>
      <c r="S22" s="7">
        <f>DAY(N22)</f>
        <v>29</v>
      </c>
      <c r="T22" s="5">
        <f>IF(Q22=1900,"",IF(R22&lt;4,Q22-1,Q22))</f>
        <v>2010</v>
      </c>
      <c r="U22" s="8">
        <v>2593500</v>
      </c>
      <c r="V22" s="13">
        <v>1</v>
      </c>
      <c r="W22" s="5"/>
      <c r="X22" s="10">
        <v>2593499</v>
      </c>
      <c r="Y22" s="10">
        <f>U22-X22</f>
        <v>1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47">
        <f>IF(BG22=0,0,IF(BG22=L22,Y22-1,IF(Y22=1,0,ROUND(U22*M22,0))))</f>
        <v>0</v>
      </c>
      <c r="AO22" s="5"/>
      <c r="AP22" s="6">
        <f>Y22-AN22</f>
        <v>1</v>
      </c>
      <c r="AQ22" s="5" t="s">
        <v>84</v>
      </c>
      <c r="AR22" s="5"/>
      <c r="AS22" s="5"/>
      <c r="AT22" s="5"/>
      <c r="AU22" s="5"/>
      <c r="AV22" s="5" t="s">
        <v>221</v>
      </c>
      <c r="AW22" s="5"/>
      <c r="AX22" s="5"/>
      <c r="AY22" s="5"/>
      <c r="AZ22" s="5" t="s">
        <v>83</v>
      </c>
      <c r="BA22" s="5"/>
      <c r="BB22" s="5"/>
      <c r="BC22" s="5"/>
      <c r="BD22" s="5"/>
      <c r="BE22" s="5"/>
      <c r="BF22" s="5"/>
      <c r="BG22" s="7">
        <f>IF(T22="",0,$O$1-T22)</f>
        <v>12</v>
      </c>
      <c r="BH22" s="5" t="s">
        <v>213</v>
      </c>
      <c r="BI22" s="6">
        <f>U22-AP22</f>
        <v>2593499</v>
      </c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x14ac:dyDescent="0.15">
      <c r="A23" s="5" t="s">
        <v>139</v>
      </c>
      <c r="B23" s="5" t="s">
        <v>89</v>
      </c>
      <c r="C23" s="5"/>
      <c r="D23" s="5"/>
      <c r="E23" s="5" t="s">
        <v>88</v>
      </c>
      <c r="F23" s="5" t="s">
        <v>217</v>
      </c>
      <c r="G23" s="5"/>
      <c r="H23" s="5"/>
      <c r="I23" s="5" t="s">
        <v>302</v>
      </c>
      <c r="J23" s="5" t="s">
        <v>85</v>
      </c>
      <c r="K23" s="5" t="s">
        <v>222</v>
      </c>
      <c r="L23" s="5">
        <v>5</v>
      </c>
      <c r="M23" s="5">
        <f>VLOOKUP(L23,'[3]償却率（定額法）'!$B$6:$C$104,2)</f>
        <v>0.2</v>
      </c>
      <c r="N23" s="12" t="s">
        <v>301</v>
      </c>
      <c r="O23" s="12"/>
      <c r="P23" s="11" t="str">
        <f>IF(O23="",N23,O23)</f>
        <v>2008/11/11</v>
      </c>
      <c r="Q23" s="7">
        <f>YEAR(P23)</f>
        <v>2008</v>
      </c>
      <c r="R23" s="7">
        <f>MONTH(P23)</f>
        <v>11</v>
      </c>
      <c r="S23" s="7">
        <f>DAY(N23)</f>
        <v>11</v>
      </c>
      <c r="T23" s="5">
        <f>IF(Q23=1900,"",IF(R23&lt;4,Q23-1,Q23))</f>
        <v>2008</v>
      </c>
      <c r="U23" s="8">
        <v>35542500</v>
      </c>
      <c r="V23" s="13">
        <v>1</v>
      </c>
      <c r="W23" s="5"/>
      <c r="X23" s="10">
        <v>35542499</v>
      </c>
      <c r="Y23" s="10">
        <f>U23-X23</f>
        <v>1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47">
        <f>IF(BG23=0,0,IF(BG23=L23,Y23-1,IF(Y23=1,0,ROUND(U23*M23,0))))</f>
        <v>0</v>
      </c>
      <c r="AO23" s="5"/>
      <c r="AP23" s="6">
        <f>Y23-AN23</f>
        <v>1</v>
      </c>
      <c r="AQ23" s="5" t="s">
        <v>84</v>
      </c>
      <c r="AR23" s="5"/>
      <c r="AS23" s="5"/>
      <c r="AT23" s="5"/>
      <c r="AU23" s="5"/>
      <c r="AV23" s="5" t="s">
        <v>221</v>
      </c>
      <c r="AW23" s="5"/>
      <c r="AX23" s="5"/>
      <c r="AY23" s="5"/>
      <c r="AZ23" s="5" t="s">
        <v>83</v>
      </c>
      <c r="BA23" s="5"/>
      <c r="BB23" s="5"/>
      <c r="BC23" s="5"/>
      <c r="BD23" s="5"/>
      <c r="BE23" s="5"/>
      <c r="BF23" s="5"/>
      <c r="BG23" s="7">
        <f>IF(T23="",0,$O$1-T23)</f>
        <v>14</v>
      </c>
      <c r="BH23" s="5" t="s">
        <v>213</v>
      </c>
      <c r="BI23" s="6">
        <f>U23-AP23</f>
        <v>35542499</v>
      </c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x14ac:dyDescent="0.15">
      <c r="A24" s="5" t="s">
        <v>136</v>
      </c>
      <c r="B24" s="5" t="s">
        <v>89</v>
      </c>
      <c r="C24" s="5"/>
      <c r="D24" s="5"/>
      <c r="E24" s="5" t="s">
        <v>88</v>
      </c>
      <c r="F24" s="5" t="s">
        <v>217</v>
      </c>
      <c r="G24" s="5"/>
      <c r="H24" s="5"/>
      <c r="I24" s="5" t="s">
        <v>300</v>
      </c>
      <c r="J24" s="5" t="s">
        <v>85</v>
      </c>
      <c r="K24" s="5" t="s">
        <v>222</v>
      </c>
      <c r="L24" s="5">
        <v>5</v>
      </c>
      <c r="M24" s="5">
        <f>VLOOKUP(L24,'[3]償却率（定額法）'!$B$6:$C$104,2)</f>
        <v>0.2</v>
      </c>
      <c r="N24" s="12" t="s">
        <v>299</v>
      </c>
      <c r="O24" s="12"/>
      <c r="P24" s="11" t="str">
        <f>IF(O24="",N24,O24)</f>
        <v>2012/11/20</v>
      </c>
      <c r="Q24" s="7">
        <f>YEAR(P24)</f>
        <v>2012</v>
      </c>
      <c r="R24" s="7">
        <f>MONTH(P24)</f>
        <v>11</v>
      </c>
      <c r="S24" s="7">
        <f>DAY(N24)</f>
        <v>20</v>
      </c>
      <c r="T24" s="5">
        <f>IF(Q24=1900,"",IF(R24&lt;4,Q24-1,Q24))</f>
        <v>2012</v>
      </c>
      <c r="U24" s="8">
        <v>33635000</v>
      </c>
      <c r="V24" s="13">
        <v>1</v>
      </c>
      <c r="W24" s="5"/>
      <c r="X24" s="10">
        <v>33634999</v>
      </c>
      <c r="Y24" s="10">
        <f>U24-X24</f>
        <v>1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47">
        <f>IF(BG24=0,0,IF(BG24=L24,Y24-1,IF(Y24=1,0,ROUND(U24*M24,0))))</f>
        <v>0</v>
      </c>
      <c r="AO24" s="5"/>
      <c r="AP24" s="6">
        <f>Y24-AN24</f>
        <v>1</v>
      </c>
      <c r="AQ24" s="5" t="s">
        <v>84</v>
      </c>
      <c r="AR24" s="5"/>
      <c r="AS24" s="5"/>
      <c r="AT24" s="5"/>
      <c r="AU24" s="5"/>
      <c r="AV24" s="5" t="s">
        <v>221</v>
      </c>
      <c r="AW24" s="5"/>
      <c r="AX24" s="5"/>
      <c r="AY24" s="5"/>
      <c r="AZ24" s="5" t="s">
        <v>83</v>
      </c>
      <c r="BA24" s="5"/>
      <c r="BB24" s="5"/>
      <c r="BC24" s="5"/>
      <c r="BD24" s="5"/>
      <c r="BE24" s="5"/>
      <c r="BF24" s="5"/>
      <c r="BG24" s="7">
        <f>IF(T24="",0,$O$1-T24)</f>
        <v>10</v>
      </c>
      <c r="BH24" s="5" t="s">
        <v>213</v>
      </c>
      <c r="BI24" s="6">
        <f>U24-AP24</f>
        <v>33634999</v>
      </c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1:75" x14ac:dyDescent="0.15">
      <c r="A25" s="5" t="s">
        <v>134</v>
      </c>
      <c r="B25" s="5" t="s">
        <v>89</v>
      </c>
      <c r="C25" s="5"/>
      <c r="D25" s="5"/>
      <c r="E25" s="5" t="s">
        <v>88</v>
      </c>
      <c r="F25" s="5" t="s">
        <v>217</v>
      </c>
      <c r="G25" s="5"/>
      <c r="H25" s="5"/>
      <c r="I25" s="5" t="s">
        <v>298</v>
      </c>
      <c r="J25" s="5" t="s">
        <v>85</v>
      </c>
      <c r="K25" s="5" t="s">
        <v>222</v>
      </c>
      <c r="L25" s="5">
        <v>5</v>
      </c>
      <c r="M25" s="5">
        <f>VLOOKUP(L25,'[3]償却率（定額法）'!$B$6:$C$104,2)</f>
        <v>0.2</v>
      </c>
      <c r="N25" s="12" t="s">
        <v>297</v>
      </c>
      <c r="O25" s="12"/>
      <c r="P25" s="11" t="str">
        <f>IF(O25="",N25,O25)</f>
        <v>2014/10/20</v>
      </c>
      <c r="Q25" s="7">
        <f>YEAR(P25)</f>
        <v>2014</v>
      </c>
      <c r="R25" s="7">
        <f>MONTH(P25)</f>
        <v>10</v>
      </c>
      <c r="S25" s="7">
        <f>DAY(N25)</f>
        <v>20</v>
      </c>
      <c r="T25" s="5">
        <f>IF(Q25=1900,"",IF(R25&lt;4,Q25-1,Q25))</f>
        <v>2014</v>
      </c>
      <c r="U25" s="8">
        <v>22788000</v>
      </c>
      <c r="V25" s="13">
        <v>1</v>
      </c>
      <c r="W25" s="5"/>
      <c r="X25" s="10">
        <v>22787999</v>
      </c>
      <c r="Y25" s="10">
        <f>U25-X25</f>
        <v>1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47">
        <f>IF(BG25=0,0,IF(BG25=L25,Y25-1,IF(Y25=1,0,ROUND(U25*M25,0))))</f>
        <v>0</v>
      </c>
      <c r="AO25" s="5"/>
      <c r="AP25" s="6">
        <f>Y25-AN25</f>
        <v>1</v>
      </c>
      <c r="AQ25" s="5" t="s">
        <v>84</v>
      </c>
      <c r="AR25" s="5"/>
      <c r="AS25" s="5"/>
      <c r="AT25" s="5"/>
      <c r="AU25" s="5"/>
      <c r="AV25" s="5" t="s">
        <v>221</v>
      </c>
      <c r="AW25" s="5"/>
      <c r="AX25" s="5"/>
      <c r="AY25" s="5"/>
      <c r="AZ25" s="5" t="s">
        <v>83</v>
      </c>
      <c r="BA25" s="5"/>
      <c r="BB25" s="5"/>
      <c r="BC25" s="5"/>
      <c r="BD25" s="5"/>
      <c r="BE25" s="5"/>
      <c r="BF25" s="5"/>
      <c r="BG25" s="7">
        <f>IF(T25="",0,$O$1-T25)</f>
        <v>8</v>
      </c>
      <c r="BH25" s="5" t="s">
        <v>213</v>
      </c>
      <c r="BI25" s="6">
        <f>U25-AP25</f>
        <v>22787999</v>
      </c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spans="1:75" x14ac:dyDescent="0.15">
      <c r="A26" s="5" t="s">
        <v>131</v>
      </c>
      <c r="B26" s="5" t="s">
        <v>89</v>
      </c>
      <c r="C26" s="5"/>
      <c r="D26" s="5"/>
      <c r="E26" s="5" t="s">
        <v>88</v>
      </c>
      <c r="F26" s="5" t="s">
        <v>217</v>
      </c>
      <c r="G26" s="5"/>
      <c r="H26" s="5"/>
      <c r="I26" s="5" t="s">
        <v>296</v>
      </c>
      <c r="J26" s="5" t="s">
        <v>85</v>
      </c>
      <c r="K26" s="5" t="s">
        <v>222</v>
      </c>
      <c r="L26" s="5">
        <v>5</v>
      </c>
      <c r="M26" s="5">
        <f>VLOOKUP(L26,'[3]償却率（定額法）'!$B$6:$C$104,2)</f>
        <v>0.2</v>
      </c>
      <c r="N26" s="12" t="s">
        <v>295</v>
      </c>
      <c r="O26" s="12"/>
      <c r="P26" s="11" t="str">
        <f>IF(O26="",N26,O26)</f>
        <v>1998/01/29</v>
      </c>
      <c r="Q26" s="7">
        <f>YEAR(P26)</f>
        <v>1998</v>
      </c>
      <c r="R26" s="7">
        <f>MONTH(P26)</f>
        <v>1</v>
      </c>
      <c r="S26" s="7">
        <f>DAY(N26)</f>
        <v>29</v>
      </c>
      <c r="T26" s="5">
        <f>IF(Q26=1900,"",IF(R26&lt;4,Q26-1,Q26))</f>
        <v>1997</v>
      </c>
      <c r="U26" s="8">
        <v>47250000</v>
      </c>
      <c r="V26" s="13">
        <v>1</v>
      </c>
      <c r="W26" s="5"/>
      <c r="X26" s="10">
        <v>47249999</v>
      </c>
      <c r="Y26" s="10">
        <f>U26-X26</f>
        <v>1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47">
        <f>IF(BG26=0,0,IF(BG26=L26,Y26-1,IF(Y26=1,0,ROUND(U26*M26,0))))</f>
        <v>0</v>
      </c>
      <c r="AO26" s="5"/>
      <c r="AP26" s="6">
        <f>Y26-AN26</f>
        <v>1</v>
      </c>
      <c r="AQ26" s="5" t="s">
        <v>84</v>
      </c>
      <c r="AR26" s="5"/>
      <c r="AS26" s="5"/>
      <c r="AT26" s="5"/>
      <c r="AU26" s="5"/>
      <c r="AV26" s="5" t="s">
        <v>221</v>
      </c>
      <c r="AW26" s="5"/>
      <c r="AX26" s="5"/>
      <c r="AY26" s="5"/>
      <c r="AZ26" s="5" t="s">
        <v>83</v>
      </c>
      <c r="BA26" s="5"/>
      <c r="BB26" s="5"/>
      <c r="BC26" s="5"/>
      <c r="BD26" s="5"/>
      <c r="BE26" s="5"/>
      <c r="BF26" s="5"/>
      <c r="BG26" s="7">
        <f>IF(T26="",0,$O$1-T26)</f>
        <v>25</v>
      </c>
      <c r="BH26" s="5" t="s">
        <v>213</v>
      </c>
      <c r="BI26" s="6">
        <f>U26-AP26</f>
        <v>47249999</v>
      </c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x14ac:dyDescent="0.15">
      <c r="A27" s="5" t="s">
        <v>128</v>
      </c>
      <c r="B27" s="5" t="s">
        <v>89</v>
      </c>
      <c r="C27" s="5"/>
      <c r="D27" s="5"/>
      <c r="E27" s="5" t="s">
        <v>88</v>
      </c>
      <c r="F27" s="5" t="s">
        <v>217</v>
      </c>
      <c r="G27" s="5"/>
      <c r="H27" s="5"/>
      <c r="I27" s="5" t="s">
        <v>294</v>
      </c>
      <c r="J27" s="5" t="s">
        <v>85</v>
      </c>
      <c r="K27" s="5" t="s">
        <v>222</v>
      </c>
      <c r="L27" s="5">
        <v>5</v>
      </c>
      <c r="M27" s="5">
        <f>VLOOKUP(L27,'[3]償却率（定額法）'!$B$6:$C$104,2)</f>
        <v>0.2</v>
      </c>
      <c r="N27" s="12" t="s">
        <v>293</v>
      </c>
      <c r="O27" s="12"/>
      <c r="P27" s="11" t="str">
        <f>IF(O27="",N27,O27)</f>
        <v>2015/10/19</v>
      </c>
      <c r="Q27" s="7">
        <f>YEAR(P27)</f>
        <v>2015</v>
      </c>
      <c r="R27" s="7">
        <f>MONTH(P27)</f>
        <v>10</v>
      </c>
      <c r="S27" s="7">
        <f>DAY(N27)</f>
        <v>19</v>
      </c>
      <c r="T27" s="5">
        <f>IF(Q27=1900,"",IF(R27&lt;4,Q27-1,Q27))</f>
        <v>2015</v>
      </c>
      <c r="U27" s="8">
        <v>24948000</v>
      </c>
      <c r="V27" s="13">
        <v>1</v>
      </c>
      <c r="W27" s="5"/>
      <c r="X27" s="10">
        <v>24947999</v>
      </c>
      <c r="Y27" s="10">
        <f>U27-X27</f>
        <v>1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47">
        <f>IF(BG27=0,0,IF(BG27=L27,Y27-1,IF(Y27=1,0,ROUND(U27*M27,0))))</f>
        <v>0</v>
      </c>
      <c r="AO27" s="5"/>
      <c r="AP27" s="6">
        <f>Y27-AN27</f>
        <v>1</v>
      </c>
      <c r="AQ27" s="5" t="s">
        <v>84</v>
      </c>
      <c r="AR27" s="5"/>
      <c r="AS27" s="5"/>
      <c r="AT27" s="5"/>
      <c r="AU27" s="5"/>
      <c r="AV27" s="5" t="s">
        <v>221</v>
      </c>
      <c r="AW27" s="5"/>
      <c r="AX27" s="5"/>
      <c r="AY27" s="5"/>
      <c r="AZ27" s="5" t="s">
        <v>83</v>
      </c>
      <c r="BA27" s="5"/>
      <c r="BB27" s="5"/>
      <c r="BC27" s="5"/>
      <c r="BD27" s="5"/>
      <c r="BE27" s="5"/>
      <c r="BF27" s="5"/>
      <c r="BG27" s="7">
        <f>IF(T27="",0,$O$1-T27)</f>
        <v>7</v>
      </c>
      <c r="BH27" s="5" t="s">
        <v>213</v>
      </c>
      <c r="BI27" s="6">
        <f>U27-AP27</f>
        <v>24947999</v>
      </c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x14ac:dyDescent="0.15">
      <c r="A28" s="5" t="s">
        <v>124</v>
      </c>
      <c r="B28" s="5" t="s">
        <v>89</v>
      </c>
      <c r="C28" s="5"/>
      <c r="D28" s="5"/>
      <c r="E28" s="5" t="s">
        <v>88</v>
      </c>
      <c r="F28" s="5" t="s">
        <v>217</v>
      </c>
      <c r="G28" s="5"/>
      <c r="H28" s="5"/>
      <c r="I28" s="5" t="s">
        <v>292</v>
      </c>
      <c r="J28" s="5" t="s">
        <v>85</v>
      </c>
      <c r="K28" s="5" t="s">
        <v>111</v>
      </c>
      <c r="L28" s="5">
        <v>10</v>
      </c>
      <c r="M28" s="5">
        <f>VLOOKUP(L28,'[3]償却率（定額法）'!$B$6:$C$104,2)</f>
        <v>0.1</v>
      </c>
      <c r="N28" s="12" t="s">
        <v>291</v>
      </c>
      <c r="O28" s="12"/>
      <c r="P28" s="11" t="str">
        <f>IF(O28="",N28,O28)</f>
        <v>2014/10/21</v>
      </c>
      <c r="Q28" s="7">
        <f>YEAR(P28)</f>
        <v>2014</v>
      </c>
      <c r="R28" s="7">
        <f>MONTH(P28)</f>
        <v>10</v>
      </c>
      <c r="S28" s="7">
        <f>DAY(N28)</f>
        <v>21</v>
      </c>
      <c r="T28" s="5">
        <f>IF(Q28=1900,"",IF(R28&lt;4,Q28-1,Q28))</f>
        <v>2014</v>
      </c>
      <c r="U28" s="8">
        <v>1274400</v>
      </c>
      <c r="V28" s="13">
        <v>1</v>
      </c>
      <c r="W28" s="5"/>
      <c r="X28" s="10">
        <v>955598</v>
      </c>
      <c r="Y28" s="10">
        <f>U28-X28</f>
        <v>318802</v>
      </c>
      <c r="Z28" s="5" t="s">
        <v>225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47">
        <f>IF(BG28=0,0,IF(BG28=L28,Y28-1,IF(Y28=1,0,ROUND(U28*M28,0))))</f>
        <v>127440</v>
      </c>
      <c r="AO28" s="5"/>
      <c r="AP28" s="6">
        <f>Y28-AN28</f>
        <v>191362</v>
      </c>
      <c r="AQ28" s="5" t="s">
        <v>84</v>
      </c>
      <c r="AR28" s="5"/>
      <c r="AS28" s="5"/>
      <c r="AT28" s="5"/>
      <c r="AU28" s="5"/>
      <c r="AV28" s="5" t="s">
        <v>93</v>
      </c>
      <c r="AW28" s="5"/>
      <c r="AX28" s="5"/>
      <c r="AY28" s="5"/>
      <c r="AZ28" s="5" t="s">
        <v>83</v>
      </c>
      <c r="BA28" s="5"/>
      <c r="BB28" s="5"/>
      <c r="BC28" s="5"/>
      <c r="BD28" s="5"/>
      <c r="BE28" s="5"/>
      <c r="BF28" s="5"/>
      <c r="BG28" s="7">
        <f>IF(T28="",0,$O$1-T28)</f>
        <v>8</v>
      </c>
      <c r="BH28" s="5" t="s">
        <v>213</v>
      </c>
      <c r="BI28" s="6">
        <f>U28-AP28</f>
        <v>1083038</v>
      </c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</row>
    <row r="29" spans="1:75" x14ac:dyDescent="0.15">
      <c r="A29" s="5" t="s">
        <v>121</v>
      </c>
      <c r="B29" s="5" t="s">
        <v>89</v>
      </c>
      <c r="C29" s="5"/>
      <c r="D29" s="5"/>
      <c r="E29" s="5" t="s">
        <v>88</v>
      </c>
      <c r="F29" s="5" t="s">
        <v>217</v>
      </c>
      <c r="G29" s="5"/>
      <c r="H29" s="5"/>
      <c r="I29" s="5" t="s">
        <v>290</v>
      </c>
      <c r="J29" s="5" t="s">
        <v>85</v>
      </c>
      <c r="K29" s="5" t="s">
        <v>289</v>
      </c>
      <c r="L29" s="5">
        <v>18</v>
      </c>
      <c r="M29" s="5">
        <f>VLOOKUP(L29,'[3]償却率（定額法）'!$B$6:$C$104,2)</f>
        <v>5.6000000000000001E-2</v>
      </c>
      <c r="N29" s="12" t="s">
        <v>288</v>
      </c>
      <c r="O29" s="12"/>
      <c r="P29" s="11" t="str">
        <f>IF(O29="",N29,O29)</f>
        <v>2010/12/24</v>
      </c>
      <c r="Q29" s="7">
        <f>YEAR(P29)</f>
        <v>2010</v>
      </c>
      <c r="R29" s="7">
        <f>MONTH(P29)</f>
        <v>12</v>
      </c>
      <c r="S29" s="7">
        <f>DAY(N29)</f>
        <v>24</v>
      </c>
      <c r="T29" s="5">
        <f>IF(Q29=1900,"",IF(R29&lt;4,Q29-1,Q29))</f>
        <v>2010</v>
      </c>
      <c r="U29" s="8">
        <v>3969000</v>
      </c>
      <c r="V29" s="13">
        <v>1</v>
      </c>
      <c r="W29" s="5"/>
      <c r="X29" s="10">
        <v>2518472</v>
      </c>
      <c r="Y29" s="10">
        <f>U29-X29</f>
        <v>1450528</v>
      </c>
      <c r="Z29" s="5" t="s">
        <v>225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47">
        <f>IF(BG29=0,0,IF(BG29=L29,Y29-1,IF(Y29=1,0,ROUND(U29*M29,0))))</f>
        <v>222264</v>
      </c>
      <c r="AO29" s="5"/>
      <c r="AP29" s="6">
        <f>Y29-AN29</f>
        <v>1228264</v>
      </c>
      <c r="AQ29" s="5" t="s">
        <v>84</v>
      </c>
      <c r="AR29" s="5"/>
      <c r="AS29" s="5"/>
      <c r="AT29" s="5"/>
      <c r="AU29" s="5"/>
      <c r="AV29" s="5" t="s">
        <v>93</v>
      </c>
      <c r="AW29" s="5"/>
      <c r="AX29" s="5"/>
      <c r="AY29" s="5"/>
      <c r="AZ29" s="5" t="s">
        <v>83</v>
      </c>
      <c r="BA29" s="5"/>
      <c r="BB29" s="5"/>
      <c r="BC29" s="5"/>
      <c r="BD29" s="5"/>
      <c r="BE29" s="5"/>
      <c r="BF29" s="5"/>
      <c r="BG29" s="7">
        <f>IF(T29="",0,$O$1-T29)</f>
        <v>12</v>
      </c>
      <c r="BH29" s="5" t="s">
        <v>213</v>
      </c>
      <c r="BI29" s="6">
        <f>U29-AP29</f>
        <v>2740736</v>
      </c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x14ac:dyDescent="0.15">
      <c r="A30" s="5" t="s">
        <v>118</v>
      </c>
      <c r="B30" s="5" t="s">
        <v>89</v>
      </c>
      <c r="C30" s="5"/>
      <c r="D30" s="5"/>
      <c r="E30" s="5" t="s">
        <v>88</v>
      </c>
      <c r="F30" s="5" t="s">
        <v>217</v>
      </c>
      <c r="G30" s="5"/>
      <c r="H30" s="5"/>
      <c r="I30" s="5" t="s">
        <v>285</v>
      </c>
      <c r="J30" s="5" t="s">
        <v>85</v>
      </c>
      <c r="K30" s="5" t="s">
        <v>284</v>
      </c>
      <c r="L30" s="5">
        <v>6</v>
      </c>
      <c r="M30" s="5">
        <f>VLOOKUP(L30,'[3]償却率（定額法）'!$B$6:$C$104,2)</f>
        <v>0.16700000000000001</v>
      </c>
      <c r="N30" s="12" t="s">
        <v>287</v>
      </c>
      <c r="O30" s="12"/>
      <c r="P30" s="11" t="str">
        <f>IF(O30="",N30,O30)</f>
        <v>2000/07/31</v>
      </c>
      <c r="Q30" s="7">
        <f>YEAR(P30)</f>
        <v>2000</v>
      </c>
      <c r="R30" s="7">
        <f>MONTH(P30)</f>
        <v>7</v>
      </c>
      <c r="S30" s="7">
        <f>DAY(N30)</f>
        <v>31</v>
      </c>
      <c r="T30" s="5">
        <f>IF(Q30=1900,"",IF(R30&lt;4,Q30-1,Q30))</f>
        <v>2000</v>
      </c>
      <c r="U30" s="8">
        <v>0</v>
      </c>
      <c r="V30" s="13">
        <v>1</v>
      </c>
      <c r="W30" s="5"/>
      <c r="X30" s="10">
        <v>0</v>
      </c>
      <c r="Y30" s="10">
        <f>U30-X30</f>
        <v>0</v>
      </c>
      <c r="Z30" s="5" t="s">
        <v>282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47">
        <f>IF(BG30=0,0,IF(BG30=L30,Y30-1,IF(Y30=1,0,ROUND(U30*M30,0))))</f>
        <v>0</v>
      </c>
      <c r="AO30" s="5"/>
      <c r="AP30" s="6">
        <f>Y30-AN30</f>
        <v>0</v>
      </c>
      <c r="AQ30" s="5" t="s">
        <v>84</v>
      </c>
      <c r="AR30" s="5"/>
      <c r="AS30" s="5"/>
      <c r="AT30" s="5"/>
      <c r="AU30" s="5"/>
      <c r="AV30" s="5" t="s">
        <v>214</v>
      </c>
      <c r="AW30" s="5"/>
      <c r="AX30" s="5"/>
      <c r="AY30" s="5"/>
      <c r="AZ30" s="5" t="s">
        <v>83</v>
      </c>
      <c r="BA30" s="5"/>
      <c r="BB30" s="5"/>
      <c r="BC30" s="5"/>
      <c r="BD30" s="5"/>
      <c r="BE30" s="5"/>
      <c r="BF30" s="5"/>
      <c r="BG30" s="7">
        <f>IF(T30="",0,$O$1-T30)</f>
        <v>22</v>
      </c>
      <c r="BH30" s="5" t="s">
        <v>213</v>
      </c>
      <c r="BI30" s="6">
        <f>U30-AP30</f>
        <v>0</v>
      </c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x14ac:dyDescent="0.15">
      <c r="A31" s="5" t="s">
        <v>113</v>
      </c>
      <c r="B31" s="5" t="s">
        <v>89</v>
      </c>
      <c r="C31" s="5"/>
      <c r="D31" s="5"/>
      <c r="E31" s="5" t="s">
        <v>88</v>
      </c>
      <c r="F31" s="5" t="s">
        <v>217</v>
      </c>
      <c r="G31" s="5"/>
      <c r="H31" s="5"/>
      <c r="I31" s="5" t="s">
        <v>285</v>
      </c>
      <c r="J31" s="5" t="s">
        <v>85</v>
      </c>
      <c r="K31" s="5" t="s">
        <v>284</v>
      </c>
      <c r="L31" s="5">
        <v>6</v>
      </c>
      <c r="M31" s="5">
        <f>VLOOKUP(L31,'[3]償却率（定額法）'!$B$6:$C$104,2)</f>
        <v>0.16700000000000001</v>
      </c>
      <c r="N31" s="12" t="s">
        <v>287</v>
      </c>
      <c r="O31" s="12"/>
      <c r="P31" s="11" t="str">
        <f>IF(O31="",N31,O31)</f>
        <v>2000/07/31</v>
      </c>
      <c r="Q31" s="7">
        <f>YEAR(P31)</f>
        <v>2000</v>
      </c>
      <c r="R31" s="7">
        <f>MONTH(P31)</f>
        <v>7</v>
      </c>
      <c r="S31" s="7">
        <f>DAY(N31)</f>
        <v>31</v>
      </c>
      <c r="T31" s="5">
        <f>IF(Q31=1900,"",IF(R31&lt;4,Q31-1,Q31))</f>
        <v>2000</v>
      </c>
      <c r="U31" s="8">
        <v>0</v>
      </c>
      <c r="V31" s="13">
        <v>1</v>
      </c>
      <c r="W31" s="5"/>
      <c r="X31" s="10">
        <v>0</v>
      </c>
      <c r="Y31" s="10">
        <f>U31-X31</f>
        <v>0</v>
      </c>
      <c r="Z31" s="5" t="s">
        <v>282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47">
        <f>IF(BG31=0,0,IF(BG31=L31,Y31-1,IF(Y31=1,0,ROUND(U31*M31,0))))</f>
        <v>0</v>
      </c>
      <c r="AO31" s="5"/>
      <c r="AP31" s="6">
        <f>Y31-AN31</f>
        <v>0</v>
      </c>
      <c r="AQ31" s="5" t="s">
        <v>84</v>
      </c>
      <c r="AR31" s="5"/>
      <c r="AS31" s="5"/>
      <c r="AT31" s="5"/>
      <c r="AU31" s="5"/>
      <c r="AV31" s="5" t="s">
        <v>214</v>
      </c>
      <c r="AW31" s="5"/>
      <c r="AX31" s="5"/>
      <c r="AY31" s="5"/>
      <c r="AZ31" s="5" t="s">
        <v>83</v>
      </c>
      <c r="BA31" s="5"/>
      <c r="BB31" s="5"/>
      <c r="BC31" s="5"/>
      <c r="BD31" s="5"/>
      <c r="BE31" s="5"/>
      <c r="BF31" s="5"/>
      <c r="BG31" s="7">
        <f>IF(T31="",0,$O$1-T31)</f>
        <v>22</v>
      </c>
      <c r="BH31" s="5" t="s">
        <v>213</v>
      </c>
      <c r="BI31" s="6">
        <f>U31-AP31</f>
        <v>0</v>
      </c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x14ac:dyDescent="0.15">
      <c r="A32" s="5" t="s">
        <v>109</v>
      </c>
      <c r="B32" s="5" t="s">
        <v>89</v>
      </c>
      <c r="C32" s="5"/>
      <c r="D32" s="5"/>
      <c r="E32" s="5" t="s">
        <v>88</v>
      </c>
      <c r="F32" s="5" t="s">
        <v>217</v>
      </c>
      <c r="G32" s="5"/>
      <c r="H32" s="5"/>
      <c r="I32" s="5" t="s">
        <v>285</v>
      </c>
      <c r="J32" s="5" t="s">
        <v>85</v>
      </c>
      <c r="K32" s="5" t="s">
        <v>284</v>
      </c>
      <c r="L32" s="5">
        <v>6</v>
      </c>
      <c r="M32" s="5">
        <f>VLOOKUP(L32,'[3]償却率（定額法）'!$B$6:$C$104,2)</f>
        <v>0.16700000000000001</v>
      </c>
      <c r="N32" s="12" t="s">
        <v>286</v>
      </c>
      <c r="O32" s="12"/>
      <c r="P32" s="11" t="str">
        <f>IF(O32="",N32,O32)</f>
        <v>2002/11/25</v>
      </c>
      <c r="Q32" s="7">
        <f>YEAR(P32)</f>
        <v>2002</v>
      </c>
      <c r="R32" s="7">
        <f>MONTH(P32)</f>
        <v>11</v>
      </c>
      <c r="S32" s="7">
        <f>DAY(N32)</f>
        <v>25</v>
      </c>
      <c r="T32" s="5">
        <f>IF(Q32=1900,"",IF(R32&lt;4,Q32-1,Q32))</f>
        <v>2002</v>
      </c>
      <c r="U32" s="8">
        <v>0</v>
      </c>
      <c r="V32" s="13">
        <v>1</v>
      </c>
      <c r="W32" s="5"/>
      <c r="X32" s="10">
        <v>0</v>
      </c>
      <c r="Y32" s="10">
        <f>U32-X32</f>
        <v>0</v>
      </c>
      <c r="Z32" s="5" t="s">
        <v>282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47">
        <f>IF(BG32=0,0,IF(BG32=L32,Y32-1,IF(Y32=1,0,ROUND(U32*M32,0))))</f>
        <v>0</v>
      </c>
      <c r="AO32" s="5"/>
      <c r="AP32" s="6">
        <f>Y32-AN32</f>
        <v>0</v>
      </c>
      <c r="AQ32" s="5" t="s">
        <v>84</v>
      </c>
      <c r="AR32" s="5"/>
      <c r="AS32" s="5"/>
      <c r="AT32" s="5"/>
      <c r="AU32" s="5"/>
      <c r="AV32" s="5" t="s">
        <v>214</v>
      </c>
      <c r="AW32" s="5"/>
      <c r="AX32" s="5"/>
      <c r="AY32" s="5"/>
      <c r="AZ32" s="5" t="s">
        <v>83</v>
      </c>
      <c r="BA32" s="5"/>
      <c r="BB32" s="5"/>
      <c r="BC32" s="5"/>
      <c r="BD32" s="5"/>
      <c r="BE32" s="5"/>
      <c r="BF32" s="5"/>
      <c r="BG32" s="7">
        <f>IF(T32="",0,$O$1-T32)</f>
        <v>20</v>
      </c>
      <c r="BH32" s="5" t="s">
        <v>213</v>
      </c>
      <c r="BI32" s="6">
        <f>U32-AP32</f>
        <v>0</v>
      </c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</row>
    <row r="33" spans="1:75" x14ac:dyDescent="0.15">
      <c r="A33" s="5" t="s">
        <v>106</v>
      </c>
      <c r="B33" s="5" t="s">
        <v>89</v>
      </c>
      <c r="C33" s="5"/>
      <c r="D33" s="5"/>
      <c r="E33" s="5" t="s">
        <v>88</v>
      </c>
      <c r="F33" s="5" t="s">
        <v>217</v>
      </c>
      <c r="G33" s="5"/>
      <c r="H33" s="5"/>
      <c r="I33" s="5" t="s">
        <v>285</v>
      </c>
      <c r="J33" s="5" t="s">
        <v>85</v>
      </c>
      <c r="K33" s="5" t="s">
        <v>284</v>
      </c>
      <c r="L33" s="5">
        <v>6</v>
      </c>
      <c r="M33" s="5">
        <f>VLOOKUP(L33,'[3]償却率（定額法）'!$B$6:$C$104,2)</f>
        <v>0.16700000000000001</v>
      </c>
      <c r="N33" s="12" t="s">
        <v>283</v>
      </c>
      <c r="O33" s="12"/>
      <c r="P33" s="11" t="str">
        <f>IF(O33="",N33,O33)</f>
        <v>2006/09/29</v>
      </c>
      <c r="Q33" s="7">
        <f>YEAR(P33)</f>
        <v>2006</v>
      </c>
      <c r="R33" s="7">
        <f>MONTH(P33)</f>
        <v>9</v>
      </c>
      <c r="S33" s="7">
        <f>DAY(N33)</f>
        <v>29</v>
      </c>
      <c r="T33" s="5">
        <f>IF(Q33=1900,"",IF(R33&lt;4,Q33-1,Q33))</f>
        <v>2006</v>
      </c>
      <c r="U33" s="8">
        <v>0</v>
      </c>
      <c r="V33" s="13">
        <v>1</v>
      </c>
      <c r="W33" s="5"/>
      <c r="X33" s="10">
        <v>0</v>
      </c>
      <c r="Y33" s="10">
        <f>U33-X33</f>
        <v>0</v>
      </c>
      <c r="Z33" s="5" t="s">
        <v>282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47">
        <f>IF(BG33=0,0,IF(BG33=L33,Y33-1,IF(Y33=1,0,ROUND(U33*M33,0))))</f>
        <v>0</v>
      </c>
      <c r="AO33" s="5"/>
      <c r="AP33" s="6">
        <f>Y33-AN33</f>
        <v>0</v>
      </c>
      <c r="AQ33" s="5" t="s">
        <v>84</v>
      </c>
      <c r="AR33" s="5"/>
      <c r="AS33" s="5"/>
      <c r="AT33" s="5"/>
      <c r="AU33" s="5"/>
      <c r="AV33" s="5" t="s">
        <v>214</v>
      </c>
      <c r="AW33" s="5"/>
      <c r="AX33" s="5"/>
      <c r="AY33" s="5"/>
      <c r="AZ33" s="5" t="s">
        <v>83</v>
      </c>
      <c r="BA33" s="5"/>
      <c r="BB33" s="5"/>
      <c r="BC33" s="5"/>
      <c r="BD33" s="5"/>
      <c r="BE33" s="5"/>
      <c r="BF33" s="5"/>
      <c r="BG33" s="7">
        <f>IF(T33="",0,$O$1-T33)</f>
        <v>16</v>
      </c>
      <c r="BH33" s="5" t="s">
        <v>213</v>
      </c>
      <c r="BI33" s="6">
        <f>U33-AP33</f>
        <v>0</v>
      </c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</row>
    <row r="34" spans="1:75" x14ac:dyDescent="0.15">
      <c r="A34" s="5" t="s">
        <v>103</v>
      </c>
      <c r="B34" s="5" t="s">
        <v>89</v>
      </c>
      <c r="C34" s="5"/>
      <c r="D34" s="5"/>
      <c r="E34" s="5" t="s">
        <v>88</v>
      </c>
      <c r="F34" s="5" t="s">
        <v>217</v>
      </c>
      <c r="G34" s="5"/>
      <c r="H34" s="5"/>
      <c r="I34" s="5" t="s">
        <v>281</v>
      </c>
      <c r="J34" s="5" t="s">
        <v>85</v>
      </c>
      <c r="K34" s="5" t="s">
        <v>215</v>
      </c>
      <c r="L34" s="5">
        <v>5</v>
      </c>
      <c r="M34" s="5">
        <f>VLOOKUP(L34,'[3]償却率（定額法）'!$B$6:$C$104,2)</f>
        <v>0.2</v>
      </c>
      <c r="N34" s="12" t="s">
        <v>280</v>
      </c>
      <c r="O34" s="12"/>
      <c r="P34" s="11" t="str">
        <f>IF(O34="",N34,O34)</f>
        <v>1996/01/31</v>
      </c>
      <c r="Q34" s="7">
        <f>YEAR(P34)</f>
        <v>1996</v>
      </c>
      <c r="R34" s="7">
        <f>MONTH(P34)</f>
        <v>1</v>
      </c>
      <c r="S34" s="7">
        <f>DAY(N34)</f>
        <v>31</v>
      </c>
      <c r="T34" s="5">
        <f>IF(Q34=1900,"",IF(R34&lt;4,Q34-1,Q34))</f>
        <v>1995</v>
      </c>
      <c r="U34" s="8">
        <v>2044550</v>
      </c>
      <c r="V34" s="13">
        <v>1</v>
      </c>
      <c r="W34" s="5"/>
      <c r="X34" s="10">
        <v>2044549</v>
      </c>
      <c r="Y34" s="10">
        <f>U34-X34</f>
        <v>1</v>
      </c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47">
        <f>IF(BG34=0,0,IF(BG34=L34,Y34-1,IF(Y34=1,0,ROUND(U34*M34,0))))</f>
        <v>0</v>
      </c>
      <c r="AO34" s="5"/>
      <c r="AP34" s="6">
        <f>Y34-AN34</f>
        <v>1</v>
      </c>
      <c r="AQ34" s="5" t="s">
        <v>84</v>
      </c>
      <c r="AR34" s="5"/>
      <c r="AS34" s="5"/>
      <c r="AT34" s="5"/>
      <c r="AU34" s="5"/>
      <c r="AV34" s="5" t="s">
        <v>214</v>
      </c>
      <c r="AW34" s="5"/>
      <c r="AX34" s="5"/>
      <c r="AY34" s="5"/>
      <c r="AZ34" s="5" t="s">
        <v>83</v>
      </c>
      <c r="BA34" s="5"/>
      <c r="BB34" s="5"/>
      <c r="BC34" s="5"/>
      <c r="BD34" s="5"/>
      <c r="BE34" s="5"/>
      <c r="BF34" s="5"/>
      <c r="BG34" s="7">
        <f>IF(T34="",0,$O$1-T34)</f>
        <v>27</v>
      </c>
      <c r="BH34" s="5" t="s">
        <v>213</v>
      </c>
      <c r="BI34" s="6">
        <f>U34-AP34</f>
        <v>2044549</v>
      </c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x14ac:dyDescent="0.15">
      <c r="A35" s="5" t="s">
        <v>100</v>
      </c>
      <c r="B35" s="5" t="s">
        <v>89</v>
      </c>
      <c r="C35" s="5"/>
      <c r="D35" s="5"/>
      <c r="E35" s="5" t="s">
        <v>88</v>
      </c>
      <c r="F35" s="5" t="s">
        <v>217</v>
      </c>
      <c r="G35" s="5"/>
      <c r="H35" s="5"/>
      <c r="I35" s="5" t="s">
        <v>279</v>
      </c>
      <c r="J35" s="5" t="s">
        <v>85</v>
      </c>
      <c r="K35" s="5" t="s">
        <v>276</v>
      </c>
      <c r="L35" s="5">
        <v>5</v>
      </c>
      <c r="M35" s="5">
        <f>VLOOKUP(L35,'[3]償却率（定額法）'!$B$6:$C$104,2)</f>
        <v>0.2</v>
      </c>
      <c r="N35" s="12" t="s">
        <v>278</v>
      </c>
      <c r="O35" s="12"/>
      <c r="P35" s="11" t="str">
        <f>IF(O35="",N35,O35)</f>
        <v>1999/06/29</v>
      </c>
      <c r="Q35" s="7">
        <f>YEAR(P35)</f>
        <v>1999</v>
      </c>
      <c r="R35" s="7">
        <f>MONTH(P35)</f>
        <v>6</v>
      </c>
      <c r="S35" s="7">
        <f>DAY(N35)</f>
        <v>29</v>
      </c>
      <c r="T35" s="5">
        <f>IF(Q35=1900,"",IF(R35&lt;4,Q35-1,Q35))</f>
        <v>1999</v>
      </c>
      <c r="U35" s="8">
        <v>1900500</v>
      </c>
      <c r="V35" s="13">
        <v>1</v>
      </c>
      <c r="W35" s="5"/>
      <c r="X35" s="10">
        <v>1900499</v>
      </c>
      <c r="Y35" s="10">
        <f>U35-X35</f>
        <v>1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47">
        <f>IF(BG35=0,0,IF(BG35=L35,Y35-1,IF(Y35=1,0,ROUND(U35*M35,0))))</f>
        <v>0</v>
      </c>
      <c r="AO35" s="5"/>
      <c r="AP35" s="6">
        <f>Y35-AN35</f>
        <v>1</v>
      </c>
      <c r="AQ35" s="5" t="s">
        <v>84</v>
      </c>
      <c r="AR35" s="5"/>
      <c r="AS35" s="5"/>
      <c r="AT35" s="5"/>
      <c r="AU35" s="5"/>
      <c r="AV35" s="5" t="s">
        <v>93</v>
      </c>
      <c r="AW35" s="5"/>
      <c r="AX35" s="5"/>
      <c r="AY35" s="5"/>
      <c r="AZ35" s="5" t="s">
        <v>83</v>
      </c>
      <c r="BA35" s="5"/>
      <c r="BB35" s="5"/>
      <c r="BC35" s="5"/>
      <c r="BD35" s="5"/>
      <c r="BE35" s="5"/>
      <c r="BF35" s="5"/>
      <c r="BG35" s="7">
        <f>IF(T35="",0,$O$1-T35)</f>
        <v>23</v>
      </c>
      <c r="BH35" s="5" t="s">
        <v>213</v>
      </c>
      <c r="BI35" s="6">
        <f>U35-AP35</f>
        <v>1900499</v>
      </c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x14ac:dyDescent="0.15">
      <c r="A36" s="5" t="s">
        <v>97</v>
      </c>
      <c r="B36" s="5" t="s">
        <v>89</v>
      </c>
      <c r="C36" s="5"/>
      <c r="D36" s="5"/>
      <c r="E36" s="5" t="s">
        <v>88</v>
      </c>
      <c r="F36" s="5" t="s">
        <v>217</v>
      </c>
      <c r="G36" s="5"/>
      <c r="H36" s="5"/>
      <c r="I36" s="5" t="s">
        <v>277</v>
      </c>
      <c r="J36" s="5" t="s">
        <v>85</v>
      </c>
      <c r="K36" s="5" t="s">
        <v>276</v>
      </c>
      <c r="L36" s="5">
        <v>5</v>
      </c>
      <c r="M36" s="5">
        <f>VLOOKUP(L36,'[3]償却率（定額法）'!$B$6:$C$104,2)</f>
        <v>0.2</v>
      </c>
      <c r="N36" s="12" t="s">
        <v>275</v>
      </c>
      <c r="O36" s="12"/>
      <c r="P36" s="11" t="str">
        <f>IF(O36="",N36,O36)</f>
        <v>2001/07/13</v>
      </c>
      <c r="Q36" s="7">
        <f>YEAR(P36)</f>
        <v>2001</v>
      </c>
      <c r="R36" s="7">
        <f>MONTH(P36)</f>
        <v>7</v>
      </c>
      <c r="S36" s="7">
        <f>DAY(N36)</f>
        <v>13</v>
      </c>
      <c r="T36" s="5">
        <f>IF(Q36=1900,"",IF(R36&lt;4,Q36-1,Q36))</f>
        <v>2001</v>
      </c>
      <c r="U36" s="8">
        <v>1365000</v>
      </c>
      <c r="V36" s="13">
        <v>1</v>
      </c>
      <c r="W36" s="5"/>
      <c r="X36" s="10">
        <v>1364999</v>
      </c>
      <c r="Y36" s="10">
        <f>U36-X36</f>
        <v>1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47">
        <f>IF(BG36=0,0,IF(BG36=L36,Y36-1,IF(Y36=1,0,ROUND(U36*M36,0))))</f>
        <v>0</v>
      </c>
      <c r="AO36" s="5"/>
      <c r="AP36" s="6">
        <f>Y36-AN36</f>
        <v>1</v>
      </c>
      <c r="AQ36" s="5" t="s">
        <v>84</v>
      </c>
      <c r="AR36" s="5"/>
      <c r="AS36" s="5"/>
      <c r="AT36" s="5"/>
      <c r="AU36" s="5"/>
      <c r="AV36" s="5" t="s">
        <v>93</v>
      </c>
      <c r="AW36" s="5"/>
      <c r="AX36" s="5"/>
      <c r="AY36" s="5"/>
      <c r="AZ36" s="5" t="s">
        <v>83</v>
      </c>
      <c r="BA36" s="5"/>
      <c r="BB36" s="5"/>
      <c r="BC36" s="5"/>
      <c r="BD36" s="5"/>
      <c r="BE36" s="5"/>
      <c r="BF36" s="5"/>
      <c r="BG36" s="7">
        <f>IF(T36="",0,$O$1-T36)</f>
        <v>21</v>
      </c>
      <c r="BH36" s="5" t="s">
        <v>213</v>
      </c>
      <c r="BI36" s="6">
        <f>U36-AP36</f>
        <v>1364999</v>
      </c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x14ac:dyDescent="0.15">
      <c r="A37" s="5" t="s">
        <v>92</v>
      </c>
      <c r="B37" s="5" t="s">
        <v>89</v>
      </c>
      <c r="C37" s="5"/>
      <c r="D37" s="5"/>
      <c r="E37" s="5" t="s">
        <v>88</v>
      </c>
      <c r="F37" s="5" t="s">
        <v>217</v>
      </c>
      <c r="G37" s="5"/>
      <c r="H37" s="5"/>
      <c r="I37" s="5" t="s">
        <v>274</v>
      </c>
      <c r="J37" s="5" t="s">
        <v>85</v>
      </c>
      <c r="K37" s="5" t="s">
        <v>273</v>
      </c>
      <c r="L37" s="5">
        <v>6</v>
      </c>
      <c r="M37" s="5">
        <f>VLOOKUP(L37,'[3]償却率（定額法）'!$B$6:$C$104,2)</f>
        <v>0.16700000000000001</v>
      </c>
      <c r="N37" s="12" t="s">
        <v>272</v>
      </c>
      <c r="O37" s="12"/>
      <c r="P37" s="11" t="str">
        <f>IF(O37="",N37,O37)</f>
        <v>2006/07/06</v>
      </c>
      <c r="Q37" s="7">
        <f>YEAR(P37)</f>
        <v>2006</v>
      </c>
      <c r="R37" s="7">
        <f>MONTH(P37)</f>
        <v>7</v>
      </c>
      <c r="S37" s="7">
        <f>DAY(N37)</f>
        <v>6</v>
      </c>
      <c r="T37" s="5">
        <f>IF(Q37=1900,"",IF(R37&lt;4,Q37-1,Q37))</f>
        <v>2006</v>
      </c>
      <c r="U37" s="8">
        <v>2878050</v>
      </c>
      <c r="V37" s="13">
        <v>1</v>
      </c>
      <c r="W37" s="5"/>
      <c r="X37" s="10">
        <v>2878049</v>
      </c>
      <c r="Y37" s="10">
        <f>U37-X37</f>
        <v>1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47">
        <f>IF(BG37=0,0,IF(BG37=L37,Y37-1,IF(Y37=1,0,ROUND(U37*M37,0))))</f>
        <v>0</v>
      </c>
      <c r="AO37" s="5"/>
      <c r="AP37" s="6">
        <f>Y37-AN37</f>
        <v>1</v>
      </c>
      <c r="AQ37" s="5" t="s">
        <v>84</v>
      </c>
      <c r="AR37" s="5"/>
      <c r="AS37" s="5"/>
      <c r="AT37" s="5"/>
      <c r="AU37" s="5"/>
      <c r="AV37" s="5" t="s">
        <v>271</v>
      </c>
      <c r="AW37" s="5"/>
      <c r="AX37" s="5"/>
      <c r="AY37" s="5"/>
      <c r="AZ37" s="5" t="s">
        <v>83</v>
      </c>
      <c r="BA37" s="5"/>
      <c r="BB37" s="5"/>
      <c r="BC37" s="5"/>
      <c r="BD37" s="5"/>
      <c r="BE37" s="5"/>
      <c r="BF37" s="5"/>
      <c r="BG37" s="7">
        <f>IF(T37="",0,$O$1-T37)</f>
        <v>16</v>
      </c>
      <c r="BH37" s="5" t="s">
        <v>213</v>
      </c>
      <c r="BI37" s="6">
        <f>U37-AP37</f>
        <v>2878049</v>
      </c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x14ac:dyDescent="0.15">
      <c r="A38" s="5" t="s">
        <v>90</v>
      </c>
      <c r="B38" s="5" t="s">
        <v>89</v>
      </c>
      <c r="C38" s="5"/>
      <c r="D38" s="5"/>
      <c r="E38" s="5" t="s">
        <v>88</v>
      </c>
      <c r="F38" s="5" t="s">
        <v>217</v>
      </c>
      <c r="G38" s="5"/>
      <c r="H38" s="5"/>
      <c r="I38" s="5" t="s">
        <v>270</v>
      </c>
      <c r="J38" s="5" t="s">
        <v>85</v>
      </c>
      <c r="K38" s="5" t="s">
        <v>111</v>
      </c>
      <c r="L38" s="5">
        <v>10</v>
      </c>
      <c r="M38" s="5">
        <f>VLOOKUP(L38,'[3]償却率（定額法）'!$B$6:$C$104,2)</f>
        <v>0.1</v>
      </c>
      <c r="N38" s="12" t="s">
        <v>265</v>
      </c>
      <c r="O38" s="12"/>
      <c r="P38" s="11" t="str">
        <f>IF(O38="",N38,O38)</f>
        <v>2015/03/20</v>
      </c>
      <c r="Q38" s="7">
        <f>YEAR(P38)</f>
        <v>2015</v>
      </c>
      <c r="R38" s="7">
        <f>MONTH(P38)</f>
        <v>3</v>
      </c>
      <c r="S38" s="7">
        <f>DAY(N38)</f>
        <v>20</v>
      </c>
      <c r="T38" s="5">
        <f>IF(Q38=1900,"",IF(R38&lt;4,Q38-1,Q38))</f>
        <v>2014</v>
      </c>
      <c r="U38" s="8">
        <v>399600000</v>
      </c>
      <c r="V38" s="13">
        <v>1</v>
      </c>
      <c r="W38" s="5"/>
      <c r="X38" s="10">
        <v>283113849</v>
      </c>
      <c r="Y38" s="10">
        <f>U38-X38</f>
        <v>116486151</v>
      </c>
      <c r="Z38" s="5" t="s">
        <v>225</v>
      </c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47">
        <f>IF(BG38=0,0,IF(BG38=L38,Y38-1,IF(Y38=1,0,ROUND(U38*M38,0))))</f>
        <v>39960000</v>
      </c>
      <c r="AO38" s="5"/>
      <c r="AP38" s="6">
        <f>Y38-AN38</f>
        <v>76526151</v>
      </c>
      <c r="AQ38" s="5" t="s">
        <v>84</v>
      </c>
      <c r="AR38" s="5"/>
      <c r="AS38" s="5"/>
      <c r="AT38" s="5"/>
      <c r="AU38" s="5"/>
      <c r="AV38" s="5" t="s">
        <v>93</v>
      </c>
      <c r="AW38" s="5"/>
      <c r="AX38" s="5"/>
      <c r="AY38" s="5"/>
      <c r="AZ38" s="5" t="s">
        <v>83</v>
      </c>
      <c r="BA38" s="5"/>
      <c r="BB38" s="5"/>
      <c r="BC38" s="5"/>
      <c r="BD38" s="5"/>
      <c r="BE38" s="5"/>
      <c r="BF38" s="5"/>
      <c r="BG38" s="7">
        <f>IF(T38="",0,$O$1-T38)</f>
        <v>8</v>
      </c>
      <c r="BH38" s="5" t="s">
        <v>213</v>
      </c>
      <c r="BI38" s="6">
        <f>U38-AP38</f>
        <v>323073849</v>
      </c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</row>
    <row r="39" spans="1:75" x14ac:dyDescent="0.15">
      <c r="A39" s="5" t="s">
        <v>269</v>
      </c>
      <c r="B39" s="5" t="s">
        <v>89</v>
      </c>
      <c r="C39" s="5"/>
      <c r="D39" s="5"/>
      <c r="E39" s="5" t="s">
        <v>88</v>
      </c>
      <c r="F39" s="5" t="s">
        <v>217</v>
      </c>
      <c r="G39" s="5"/>
      <c r="H39" s="5"/>
      <c r="I39" s="5" t="s">
        <v>268</v>
      </c>
      <c r="J39" s="5" t="s">
        <v>85</v>
      </c>
      <c r="K39" s="5" t="s">
        <v>111</v>
      </c>
      <c r="L39" s="5">
        <v>10</v>
      </c>
      <c r="M39" s="5">
        <f>VLOOKUP(L39,'[3]償却率（定額法）'!$B$6:$C$104,2)</f>
        <v>0.1</v>
      </c>
      <c r="N39" s="12" t="s">
        <v>110</v>
      </c>
      <c r="O39" s="12"/>
      <c r="P39" s="11" t="str">
        <f>IF(O39="",N39,O39)</f>
        <v>2012/03/31</v>
      </c>
      <c r="Q39" s="7">
        <f>YEAR(P39)</f>
        <v>2012</v>
      </c>
      <c r="R39" s="7">
        <f>MONTH(P39)</f>
        <v>3</v>
      </c>
      <c r="S39" s="7">
        <f>DAY(N39)</f>
        <v>31</v>
      </c>
      <c r="T39" s="5">
        <f>IF(Q39=1900,"",IF(R39&lt;4,Q39-1,Q39))</f>
        <v>2011</v>
      </c>
      <c r="U39" s="8">
        <v>5040000</v>
      </c>
      <c r="V39" s="13">
        <v>1</v>
      </c>
      <c r="W39" s="5"/>
      <c r="X39" s="10">
        <v>5039999</v>
      </c>
      <c r="Y39" s="10">
        <f>U39-X39</f>
        <v>1</v>
      </c>
      <c r="Z39" s="5" t="s">
        <v>225</v>
      </c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47">
        <f>IF(BG39=0,0,IF(BG39=L39,Y39-1,IF(Y39=1,0,ROUND(U39*M39,0))))</f>
        <v>0</v>
      </c>
      <c r="AO39" s="5"/>
      <c r="AP39" s="6">
        <f>Y39-AN39</f>
        <v>1</v>
      </c>
      <c r="AQ39" s="5" t="s">
        <v>84</v>
      </c>
      <c r="AR39" s="5"/>
      <c r="AS39" s="5"/>
      <c r="AT39" s="5"/>
      <c r="AU39" s="5"/>
      <c r="AV39" s="5" t="s">
        <v>93</v>
      </c>
      <c r="AW39" s="5"/>
      <c r="AX39" s="5"/>
      <c r="AY39" s="5"/>
      <c r="AZ39" s="5" t="s">
        <v>83</v>
      </c>
      <c r="BA39" s="5"/>
      <c r="BB39" s="5"/>
      <c r="BC39" s="5"/>
      <c r="BD39" s="5"/>
      <c r="BE39" s="5"/>
      <c r="BF39" s="5"/>
      <c r="BG39" s="7">
        <f>IF(T39="",0,$O$1-T39)</f>
        <v>11</v>
      </c>
      <c r="BH39" s="5" t="s">
        <v>213</v>
      </c>
      <c r="BI39" s="6">
        <f>U39-AP39</f>
        <v>5039999</v>
      </c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x14ac:dyDescent="0.15">
      <c r="A40" s="5" t="s">
        <v>267</v>
      </c>
      <c r="B40" s="5" t="s">
        <v>89</v>
      </c>
      <c r="C40" s="5"/>
      <c r="D40" s="5"/>
      <c r="E40" s="5" t="s">
        <v>88</v>
      </c>
      <c r="F40" s="5" t="s">
        <v>217</v>
      </c>
      <c r="G40" s="5"/>
      <c r="H40" s="5"/>
      <c r="I40" s="5" t="s">
        <v>266</v>
      </c>
      <c r="J40" s="5" t="s">
        <v>85</v>
      </c>
      <c r="K40" s="5" t="s">
        <v>111</v>
      </c>
      <c r="L40" s="5">
        <v>10</v>
      </c>
      <c r="M40" s="5">
        <f>VLOOKUP(L40,'[3]償却率（定額法）'!$B$6:$C$104,2)</f>
        <v>0.1</v>
      </c>
      <c r="N40" s="12" t="s">
        <v>265</v>
      </c>
      <c r="O40" s="12"/>
      <c r="P40" s="11" t="str">
        <f>IF(O40="",N40,O40)</f>
        <v>2015/03/20</v>
      </c>
      <c r="Q40" s="7">
        <f>YEAR(P40)</f>
        <v>2015</v>
      </c>
      <c r="R40" s="7">
        <f>MONTH(P40)</f>
        <v>3</v>
      </c>
      <c r="S40" s="7">
        <f>DAY(N40)</f>
        <v>20</v>
      </c>
      <c r="T40" s="5">
        <f>IF(Q40=1900,"",IF(R40&lt;4,Q40-1,Q40))</f>
        <v>2014</v>
      </c>
      <c r="U40" s="8">
        <v>3024000</v>
      </c>
      <c r="V40" s="13">
        <v>1</v>
      </c>
      <c r="W40" s="5"/>
      <c r="X40" s="10">
        <v>2142468</v>
      </c>
      <c r="Y40" s="10">
        <f>U40-X40</f>
        <v>881532</v>
      </c>
      <c r="Z40" s="5" t="s">
        <v>225</v>
      </c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47">
        <f>IF(BG40=0,0,IF(BG40=L40,Y40-1,IF(Y40=1,0,ROUND(U40*M40,0))))</f>
        <v>302400</v>
      </c>
      <c r="AO40" s="5"/>
      <c r="AP40" s="6">
        <f>Y40-AN40</f>
        <v>579132</v>
      </c>
      <c r="AQ40" s="5" t="s">
        <v>84</v>
      </c>
      <c r="AR40" s="5"/>
      <c r="AS40" s="5"/>
      <c r="AT40" s="5"/>
      <c r="AU40" s="5"/>
      <c r="AV40" s="5" t="s">
        <v>93</v>
      </c>
      <c r="AW40" s="5"/>
      <c r="AX40" s="5"/>
      <c r="AY40" s="5"/>
      <c r="AZ40" s="5" t="s">
        <v>83</v>
      </c>
      <c r="BA40" s="5"/>
      <c r="BB40" s="5"/>
      <c r="BC40" s="5"/>
      <c r="BD40" s="5"/>
      <c r="BE40" s="5"/>
      <c r="BF40" s="5"/>
      <c r="BG40" s="7">
        <f>IF(T40="",0,$O$1-T40)</f>
        <v>8</v>
      </c>
      <c r="BH40" s="5" t="s">
        <v>213</v>
      </c>
      <c r="BI40" s="6">
        <f>U40-AP40</f>
        <v>2444868</v>
      </c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</row>
    <row r="41" spans="1:75" x14ac:dyDescent="0.15">
      <c r="A41" s="5" t="s">
        <v>264</v>
      </c>
      <c r="B41" s="5" t="s">
        <v>89</v>
      </c>
      <c r="C41" s="5"/>
      <c r="D41" s="5"/>
      <c r="E41" s="5" t="s">
        <v>88</v>
      </c>
      <c r="F41" s="5" t="s">
        <v>217</v>
      </c>
      <c r="G41" s="5"/>
      <c r="H41" s="5"/>
      <c r="I41" s="5" t="s">
        <v>263</v>
      </c>
      <c r="J41" s="5" t="s">
        <v>85</v>
      </c>
      <c r="K41" s="5" t="s">
        <v>111</v>
      </c>
      <c r="L41" s="5">
        <v>10</v>
      </c>
      <c r="M41" s="5">
        <f>VLOOKUP(L41,'[3]償却率（定額法）'!$B$6:$C$104,2)</f>
        <v>0.1</v>
      </c>
      <c r="N41" s="12" t="s">
        <v>262</v>
      </c>
      <c r="O41" s="12"/>
      <c r="P41" s="11" t="str">
        <f>IF(O41="",N41,O41)</f>
        <v>2014/06/25</v>
      </c>
      <c r="Q41" s="7">
        <f>YEAR(P41)</f>
        <v>2014</v>
      </c>
      <c r="R41" s="7">
        <f>MONTH(P41)</f>
        <v>6</v>
      </c>
      <c r="S41" s="7">
        <f>DAY(N41)</f>
        <v>25</v>
      </c>
      <c r="T41" s="5">
        <f>IF(Q41=1900,"",IF(R41&lt;4,Q41-1,Q41))</f>
        <v>2014</v>
      </c>
      <c r="U41" s="8">
        <v>260400000</v>
      </c>
      <c r="V41" s="13">
        <v>1</v>
      </c>
      <c r="W41" s="5"/>
      <c r="X41" s="10">
        <v>203967968</v>
      </c>
      <c r="Y41" s="10">
        <f>U41-X41</f>
        <v>56432032</v>
      </c>
      <c r="Z41" s="5" t="s">
        <v>225</v>
      </c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47">
        <f>IF(BG41=0,0,IF(BG41=L41,Y41-1,IF(Y41=1,0,ROUND(U41*M41,0))))</f>
        <v>26040000</v>
      </c>
      <c r="AO41" s="5"/>
      <c r="AP41" s="6">
        <f>Y41-AN41</f>
        <v>30392032</v>
      </c>
      <c r="AQ41" s="5" t="s">
        <v>84</v>
      </c>
      <c r="AR41" s="5"/>
      <c r="AS41" s="5"/>
      <c r="AT41" s="5"/>
      <c r="AU41" s="5"/>
      <c r="AV41" s="5" t="s">
        <v>93</v>
      </c>
      <c r="AW41" s="5"/>
      <c r="AX41" s="5"/>
      <c r="AY41" s="5"/>
      <c r="AZ41" s="5" t="s">
        <v>83</v>
      </c>
      <c r="BA41" s="5"/>
      <c r="BB41" s="5"/>
      <c r="BC41" s="5"/>
      <c r="BD41" s="5"/>
      <c r="BE41" s="5"/>
      <c r="BF41" s="5"/>
      <c r="BG41" s="7">
        <f>IF(T41="",0,$O$1-T41)</f>
        <v>8</v>
      </c>
      <c r="BH41" s="5" t="s">
        <v>213</v>
      </c>
      <c r="BI41" s="6">
        <f>U41-AP41</f>
        <v>230007968</v>
      </c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x14ac:dyDescent="0.15">
      <c r="A42" s="5" t="s">
        <v>261</v>
      </c>
      <c r="B42" s="5" t="s">
        <v>89</v>
      </c>
      <c r="C42" s="5"/>
      <c r="D42" s="5"/>
      <c r="E42" s="5" t="s">
        <v>88</v>
      </c>
      <c r="F42" s="5" t="s">
        <v>217</v>
      </c>
      <c r="G42" s="5"/>
      <c r="H42" s="5"/>
      <c r="I42" s="5" t="s">
        <v>260</v>
      </c>
      <c r="J42" s="5" t="s">
        <v>85</v>
      </c>
      <c r="K42" s="5" t="s">
        <v>222</v>
      </c>
      <c r="L42" s="5">
        <v>5</v>
      </c>
      <c r="M42" s="5">
        <f>VLOOKUP(L42,'[3]償却率（定額法）'!$B$6:$C$104,2)</f>
        <v>0.2</v>
      </c>
      <c r="N42" s="12" t="s">
        <v>259</v>
      </c>
      <c r="O42" s="12"/>
      <c r="P42" s="11" t="str">
        <f>IF(O42="",N42,O42)</f>
        <v>2017/02/27</v>
      </c>
      <c r="Q42" s="7">
        <f>YEAR(P42)</f>
        <v>2017</v>
      </c>
      <c r="R42" s="7">
        <f>MONTH(P42)</f>
        <v>2</v>
      </c>
      <c r="S42" s="7">
        <f>DAY(N42)</f>
        <v>27</v>
      </c>
      <c r="T42" s="5">
        <f>IF(Q42=1900,"",IF(R42&lt;4,Q42-1,Q42))</f>
        <v>2016</v>
      </c>
      <c r="U42" s="8">
        <v>40500000</v>
      </c>
      <c r="V42" s="13">
        <v>1</v>
      </c>
      <c r="W42" s="5"/>
      <c r="X42" s="10">
        <v>40499999</v>
      </c>
      <c r="Y42" s="10">
        <f>U42-X42</f>
        <v>1</v>
      </c>
      <c r="Z42" s="5" t="s">
        <v>225</v>
      </c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47">
        <f>IF(BG42=0,0,IF(BG42=L42,Y42-1,IF(Y42=1,0,ROUND(U42*M42,0))))</f>
        <v>0</v>
      </c>
      <c r="AO42" s="5"/>
      <c r="AP42" s="6">
        <f>Y42-AN42</f>
        <v>1</v>
      </c>
      <c r="AQ42" s="5" t="s">
        <v>84</v>
      </c>
      <c r="AR42" s="5"/>
      <c r="AS42" s="5"/>
      <c r="AT42" s="5"/>
      <c r="AU42" s="5"/>
      <c r="AV42" s="5" t="s">
        <v>221</v>
      </c>
      <c r="AW42" s="5"/>
      <c r="AX42" s="5"/>
      <c r="AY42" s="5"/>
      <c r="AZ42" s="5" t="s">
        <v>83</v>
      </c>
      <c r="BA42" s="5"/>
      <c r="BB42" s="5"/>
      <c r="BC42" s="5"/>
      <c r="BD42" s="5"/>
      <c r="BE42" s="5"/>
      <c r="BF42" s="5"/>
      <c r="BG42" s="7">
        <f>IF(T42="",0,$O$1-T42)</f>
        <v>6</v>
      </c>
      <c r="BH42" s="5" t="s">
        <v>213</v>
      </c>
      <c r="BI42" s="6">
        <f>U42-AP42</f>
        <v>40499999</v>
      </c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x14ac:dyDescent="0.15">
      <c r="A43" s="5" t="s">
        <v>258</v>
      </c>
      <c r="B43" s="5" t="s">
        <v>89</v>
      </c>
      <c r="C43" s="5"/>
      <c r="D43" s="5"/>
      <c r="E43" s="5" t="s">
        <v>88</v>
      </c>
      <c r="F43" s="5" t="s">
        <v>217</v>
      </c>
      <c r="G43" s="5"/>
      <c r="H43" s="5"/>
      <c r="I43" s="5" t="s">
        <v>257</v>
      </c>
      <c r="J43" s="5" t="s">
        <v>85</v>
      </c>
      <c r="K43" s="5" t="s">
        <v>222</v>
      </c>
      <c r="L43" s="5">
        <v>5</v>
      </c>
      <c r="M43" s="5">
        <f>VLOOKUP(L43,'[3]償却率（定額法）'!$B$6:$C$104,2)</f>
        <v>0.2</v>
      </c>
      <c r="N43" s="12" t="s">
        <v>256</v>
      </c>
      <c r="O43" s="12"/>
      <c r="P43" s="11" t="str">
        <f>IF(O43="",N43,O43)</f>
        <v>2016/10/03</v>
      </c>
      <c r="Q43" s="7">
        <f>YEAR(P43)</f>
        <v>2016</v>
      </c>
      <c r="R43" s="7">
        <f>MONTH(P43)</f>
        <v>10</v>
      </c>
      <c r="S43" s="7">
        <f>DAY(N43)</f>
        <v>3</v>
      </c>
      <c r="T43" s="5">
        <f>IF(Q43=1900,"",IF(R43&lt;4,Q43-1,Q43))</f>
        <v>2016</v>
      </c>
      <c r="U43" s="8">
        <v>33264000</v>
      </c>
      <c r="V43" s="13">
        <v>1</v>
      </c>
      <c r="W43" s="5"/>
      <c r="X43" s="10">
        <v>33263999</v>
      </c>
      <c r="Y43" s="10">
        <f>U43-X43</f>
        <v>1</v>
      </c>
      <c r="Z43" s="5" t="s">
        <v>225</v>
      </c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47">
        <f>IF(BG43=0,0,IF(BG43=L43,Y43-1,IF(Y43=1,0,ROUND(U43*M43,0))))</f>
        <v>0</v>
      </c>
      <c r="AO43" s="5"/>
      <c r="AP43" s="6">
        <f>Y43-AN43</f>
        <v>1</v>
      </c>
      <c r="AQ43" s="5" t="s">
        <v>84</v>
      </c>
      <c r="AR43" s="5"/>
      <c r="AS43" s="5"/>
      <c r="AT43" s="5"/>
      <c r="AU43" s="5"/>
      <c r="AV43" s="5" t="s">
        <v>221</v>
      </c>
      <c r="AW43" s="5"/>
      <c r="AX43" s="5"/>
      <c r="AY43" s="5"/>
      <c r="AZ43" s="5" t="s">
        <v>83</v>
      </c>
      <c r="BA43" s="5"/>
      <c r="BB43" s="5"/>
      <c r="BC43" s="5"/>
      <c r="BD43" s="5"/>
      <c r="BE43" s="5"/>
      <c r="BF43" s="5"/>
      <c r="BG43" s="7">
        <f>IF(T43="",0,$O$1-T43)</f>
        <v>6</v>
      </c>
      <c r="BH43" s="5" t="s">
        <v>213</v>
      </c>
      <c r="BI43" s="6">
        <f>U43-AP43</f>
        <v>33263999</v>
      </c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</row>
    <row r="44" spans="1:75" x14ac:dyDescent="0.15">
      <c r="A44" s="5" t="s">
        <v>255</v>
      </c>
      <c r="B44" s="5" t="s">
        <v>89</v>
      </c>
      <c r="C44" s="5"/>
      <c r="D44" s="5"/>
      <c r="E44" s="5" t="s">
        <v>88</v>
      </c>
      <c r="F44" s="5" t="s">
        <v>217</v>
      </c>
      <c r="G44" s="5"/>
      <c r="H44" s="5"/>
      <c r="I44" s="5" t="s">
        <v>254</v>
      </c>
      <c r="J44" s="5" t="s">
        <v>85</v>
      </c>
      <c r="K44" s="5" t="s">
        <v>222</v>
      </c>
      <c r="L44" s="5">
        <v>5</v>
      </c>
      <c r="M44" s="5">
        <f>VLOOKUP(L44,'[3]償却率（定額法）'!$B$6:$C$104,2)</f>
        <v>0.2</v>
      </c>
      <c r="N44" s="12" t="s">
        <v>253</v>
      </c>
      <c r="O44" s="12"/>
      <c r="P44" s="11" t="str">
        <f>IF(O44="",N44,O44)</f>
        <v>2016/10/19</v>
      </c>
      <c r="Q44" s="7">
        <f>YEAR(P44)</f>
        <v>2016</v>
      </c>
      <c r="R44" s="7">
        <f>MONTH(P44)</f>
        <v>10</v>
      </c>
      <c r="S44" s="7">
        <f>DAY(N44)</f>
        <v>19</v>
      </c>
      <c r="T44" s="5">
        <f>IF(Q44=1900,"",IF(R44&lt;4,Q44-1,Q44))</f>
        <v>2016</v>
      </c>
      <c r="U44" s="8">
        <v>4903200</v>
      </c>
      <c r="V44" s="13">
        <v>1</v>
      </c>
      <c r="W44" s="5"/>
      <c r="X44" s="10">
        <v>4903199</v>
      </c>
      <c r="Y44" s="10">
        <f>U44-X44</f>
        <v>1</v>
      </c>
      <c r="Z44" s="5" t="s">
        <v>225</v>
      </c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47">
        <f>IF(BG44=0,0,IF(BG44=L44,Y44-1,IF(Y44=1,0,ROUND(U44*M44,0))))</f>
        <v>0</v>
      </c>
      <c r="AO44" s="5"/>
      <c r="AP44" s="6">
        <f>Y44-AN44</f>
        <v>1</v>
      </c>
      <c r="AQ44" s="5" t="s">
        <v>84</v>
      </c>
      <c r="AR44" s="5"/>
      <c r="AS44" s="5"/>
      <c r="AT44" s="5"/>
      <c r="AU44" s="5"/>
      <c r="AV44" s="5" t="s">
        <v>221</v>
      </c>
      <c r="AW44" s="5"/>
      <c r="AX44" s="5"/>
      <c r="AY44" s="5"/>
      <c r="AZ44" s="5" t="s">
        <v>83</v>
      </c>
      <c r="BA44" s="5"/>
      <c r="BB44" s="5"/>
      <c r="BC44" s="5"/>
      <c r="BD44" s="5"/>
      <c r="BE44" s="5"/>
      <c r="BF44" s="5"/>
      <c r="BG44" s="7">
        <f>IF(T44="",0,$O$1-T44)</f>
        <v>6</v>
      </c>
      <c r="BH44" s="5" t="s">
        <v>213</v>
      </c>
      <c r="BI44" s="6">
        <f>U44-AP44</f>
        <v>4903199</v>
      </c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</row>
    <row r="45" spans="1:75" x14ac:dyDescent="0.15">
      <c r="A45" s="5" t="s">
        <v>252</v>
      </c>
      <c r="B45" s="5" t="s">
        <v>89</v>
      </c>
      <c r="C45" s="5"/>
      <c r="D45" s="5"/>
      <c r="E45" s="5" t="s">
        <v>88</v>
      </c>
      <c r="F45" s="5" t="s">
        <v>217</v>
      </c>
      <c r="G45" s="5"/>
      <c r="H45" s="5"/>
      <c r="I45" s="5" t="s">
        <v>251</v>
      </c>
      <c r="J45" s="5" t="s">
        <v>85</v>
      </c>
      <c r="K45" s="5" t="s">
        <v>222</v>
      </c>
      <c r="L45" s="5">
        <v>5</v>
      </c>
      <c r="M45" s="5">
        <f>VLOOKUP(L45,'[3]償却率（定額法）'!$B$6:$C$104,2)</f>
        <v>0.2</v>
      </c>
      <c r="N45" s="12" t="s">
        <v>250</v>
      </c>
      <c r="O45" s="12"/>
      <c r="P45" s="11" t="str">
        <f>IF(O45="",N45,O45)</f>
        <v>2016/09/09</v>
      </c>
      <c r="Q45" s="7">
        <f>YEAR(P45)</f>
        <v>2016</v>
      </c>
      <c r="R45" s="7">
        <f>MONTH(P45)</f>
        <v>9</v>
      </c>
      <c r="S45" s="7">
        <f>DAY(N45)</f>
        <v>9</v>
      </c>
      <c r="T45" s="5">
        <f>IF(Q45=1900,"",IF(R45&lt;4,Q45-1,Q45))</f>
        <v>2016</v>
      </c>
      <c r="U45" s="8">
        <v>2894400</v>
      </c>
      <c r="V45" s="13">
        <v>1</v>
      </c>
      <c r="W45" s="5"/>
      <c r="X45" s="10">
        <v>2894399</v>
      </c>
      <c r="Y45" s="10">
        <f>U45-X45</f>
        <v>1</v>
      </c>
      <c r="Z45" s="5" t="s">
        <v>225</v>
      </c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47">
        <f>IF(BG45=0,0,IF(BG45=L45,Y45-1,IF(Y45=1,0,ROUND(U45*M45,0))))</f>
        <v>0</v>
      </c>
      <c r="AO45" s="5"/>
      <c r="AP45" s="6">
        <f>Y45-AN45</f>
        <v>1</v>
      </c>
      <c r="AQ45" s="5" t="s">
        <v>84</v>
      </c>
      <c r="AR45" s="5"/>
      <c r="AS45" s="5"/>
      <c r="AT45" s="5"/>
      <c r="AU45" s="5"/>
      <c r="AV45" s="5" t="s">
        <v>221</v>
      </c>
      <c r="AW45" s="5"/>
      <c r="AX45" s="5"/>
      <c r="AY45" s="5"/>
      <c r="AZ45" s="5" t="s">
        <v>83</v>
      </c>
      <c r="BA45" s="5"/>
      <c r="BB45" s="5"/>
      <c r="BC45" s="5"/>
      <c r="BD45" s="5"/>
      <c r="BE45" s="5"/>
      <c r="BF45" s="5"/>
      <c r="BG45" s="7">
        <f>IF(T45="",0,$O$1-T45)</f>
        <v>6</v>
      </c>
      <c r="BH45" s="5" t="s">
        <v>213</v>
      </c>
      <c r="BI45" s="6">
        <f>U45-AP45</f>
        <v>2894399</v>
      </c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</row>
    <row r="46" spans="1:75" x14ac:dyDescent="0.15">
      <c r="A46" s="5" t="s">
        <v>249</v>
      </c>
      <c r="B46" s="5" t="s">
        <v>89</v>
      </c>
      <c r="C46" s="5"/>
      <c r="D46" s="5"/>
      <c r="E46" s="5" t="s">
        <v>88</v>
      </c>
      <c r="F46" s="5" t="s">
        <v>217</v>
      </c>
      <c r="G46" s="5"/>
      <c r="H46" s="5"/>
      <c r="I46" s="5" t="s">
        <v>248</v>
      </c>
      <c r="J46" s="5" t="s">
        <v>85</v>
      </c>
      <c r="K46" s="5" t="s">
        <v>222</v>
      </c>
      <c r="L46" s="5">
        <v>5</v>
      </c>
      <c r="M46" s="5">
        <f>VLOOKUP(L46,'[3]償却率（定額法）'!$B$6:$C$104,2)</f>
        <v>0.2</v>
      </c>
      <c r="N46" s="12" t="s">
        <v>247</v>
      </c>
      <c r="O46" s="12"/>
      <c r="P46" s="11" t="str">
        <f>IF(O46="",N46,O46)</f>
        <v>2018/02/06</v>
      </c>
      <c r="Q46" s="7">
        <f>YEAR(P46)</f>
        <v>2018</v>
      </c>
      <c r="R46" s="7">
        <f>MONTH(P46)</f>
        <v>2</v>
      </c>
      <c r="S46" s="7">
        <f>DAY(N46)</f>
        <v>6</v>
      </c>
      <c r="T46" s="5">
        <f>IF(Q46=1900,"",IF(R46&lt;4,Q46-1,Q46))</f>
        <v>2017</v>
      </c>
      <c r="U46" s="8">
        <v>10886400</v>
      </c>
      <c r="V46" s="13">
        <v>1</v>
      </c>
      <c r="W46" s="5"/>
      <c r="X46" s="10">
        <v>9061055</v>
      </c>
      <c r="Y46" s="10">
        <f>U46-X46</f>
        <v>1825345</v>
      </c>
      <c r="Z46" s="5" t="s">
        <v>225</v>
      </c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47">
        <f>IF(BG46=0,0,IF(BG46=L46,Y46-1,IF(Y46=1,0,ROUND(U46*M46,0))))</f>
        <v>1825344</v>
      </c>
      <c r="AO46" s="5"/>
      <c r="AP46" s="6">
        <f>Y46-AN46</f>
        <v>1</v>
      </c>
      <c r="AQ46" s="5" t="s">
        <v>84</v>
      </c>
      <c r="AR46" s="5"/>
      <c r="AS46" s="5"/>
      <c r="AT46" s="5"/>
      <c r="AU46" s="5"/>
      <c r="AV46" s="5" t="s">
        <v>221</v>
      </c>
      <c r="AW46" s="5"/>
      <c r="AX46" s="5"/>
      <c r="AY46" s="5"/>
      <c r="AZ46" s="5" t="s">
        <v>83</v>
      </c>
      <c r="BA46" s="5"/>
      <c r="BB46" s="5"/>
      <c r="BC46" s="5"/>
      <c r="BD46" s="5"/>
      <c r="BE46" s="5"/>
      <c r="BF46" s="5"/>
      <c r="BG46" s="7">
        <f>IF(T46="",0,$O$1-T46)</f>
        <v>5</v>
      </c>
      <c r="BH46" s="5" t="s">
        <v>213</v>
      </c>
      <c r="BI46" s="6">
        <f>U46-AP46</f>
        <v>10886399</v>
      </c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</row>
    <row r="47" spans="1:75" x14ac:dyDescent="0.15">
      <c r="A47" s="5" t="s">
        <v>246</v>
      </c>
      <c r="B47" s="5" t="s">
        <v>89</v>
      </c>
      <c r="C47" s="5"/>
      <c r="D47" s="5"/>
      <c r="E47" s="5" t="s">
        <v>88</v>
      </c>
      <c r="F47" s="5" t="s">
        <v>217</v>
      </c>
      <c r="G47" s="5"/>
      <c r="H47" s="5"/>
      <c r="I47" s="5" t="s">
        <v>245</v>
      </c>
      <c r="J47" s="5" t="s">
        <v>85</v>
      </c>
      <c r="K47" s="5" t="s">
        <v>222</v>
      </c>
      <c r="L47" s="5">
        <v>5</v>
      </c>
      <c r="M47" s="5">
        <f>VLOOKUP(L47,'[3]償却率（定額法）'!$B$6:$C$104,2)</f>
        <v>0.2</v>
      </c>
      <c r="N47" s="12" t="s">
        <v>244</v>
      </c>
      <c r="O47" s="12"/>
      <c r="P47" s="11" t="str">
        <f>IF(O47="",N47,O47)</f>
        <v>2018/03/16</v>
      </c>
      <c r="Q47" s="7">
        <f>YEAR(P47)</f>
        <v>2018</v>
      </c>
      <c r="R47" s="7">
        <f>MONTH(P47)</f>
        <v>3</v>
      </c>
      <c r="S47" s="7">
        <f>DAY(N47)</f>
        <v>16</v>
      </c>
      <c r="T47" s="5">
        <f>IF(Q47=1900,"",IF(R47&lt;4,Q47-1,Q47))</f>
        <v>2017</v>
      </c>
      <c r="U47" s="8">
        <v>67500000</v>
      </c>
      <c r="V47" s="13">
        <v>1</v>
      </c>
      <c r="W47" s="5"/>
      <c r="X47" s="10">
        <v>55146566</v>
      </c>
      <c r="Y47" s="10">
        <f>U47-X47</f>
        <v>12353434</v>
      </c>
      <c r="Z47" s="5" t="s">
        <v>225</v>
      </c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47">
        <f>IF(BG47=0,0,IF(BG47=L47,Y47-1,IF(Y47=1,0,ROUND(U47*M47,0))))</f>
        <v>12353433</v>
      </c>
      <c r="AO47" s="5"/>
      <c r="AP47" s="6">
        <f>Y47-AN47</f>
        <v>1</v>
      </c>
      <c r="AQ47" s="5" t="s">
        <v>84</v>
      </c>
      <c r="AR47" s="5"/>
      <c r="AS47" s="5"/>
      <c r="AT47" s="5"/>
      <c r="AU47" s="5"/>
      <c r="AV47" s="5" t="s">
        <v>221</v>
      </c>
      <c r="AW47" s="5"/>
      <c r="AX47" s="5"/>
      <c r="AY47" s="5"/>
      <c r="AZ47" s="5" t="s">
        <v>83</v>
      </c>
      <c r="BA47" s="5"/>
      <c r="BB47" s="5"/>
      <c r="BC47" s="5"/>
      <c r="BD47" s="5"/>
      <c r="BE47" s="5"/>
      <c r="BF47" s="5"/>
      <c r="BG47" s="7">
        <f>IF(T47="",0,$O$1-T47)</f>
        <v>5</v>
      </c>
      <c r="BH47" s="5" t="s">
        <v>213</v>
      </c>
      <c r="BI47" s="6">
        <f>U47-AP47</f>
        <v>67499999</v>
      </c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</row>
    <row r="48" spans="1:75" x14ac:dyDescent="0.15">
      <c r="A48" s="5" t="s">
        <v>243</v>
      </c>
      <c r="B48" s="5" t="s">
        <v>89</v>
      </c>
      <c r="C48" s="5"/>
      <c r="D48" s="5"/>
      <c r="E48" s="5" t="s">
        <v>88</v>
      </c>
      <c r="F48" s="5" t="s">
        <v>217</v>
      </c>
      <c r="G48" s="5"/>
      <c r="H48" s="5"/>
      <c r="I48" s="5" t="s">
        <v>242</v>
      </c>
      <c r="J48" s="5" t="s">
        <v>85</v>
      </c>
      <c r="K48" s="5" t="s">
        <v>222</v>
      </c>
      <c r="L48" s="5">
        <v>5</v>
      </c>
      <c r="M48" s="5">
        <f>VLOOKUP(L48,'[3]償却率（定額法）'!$B$6:$C$104,2)</f>
        <v>0.2</v>
      </c>
      <c r="N48" s="12" t="s">
        <v>241</v>
      </c>
      <c r="O48" s="12"/>
      <c r="P48" s="11" t="str">
        <f>IF(O48="",N48,O48)</f>
        <v>2018/03/19</v>
      </c>
      <c r="Q48" s="7">
        <f>YEAR(P48)</f>
        <v>2018</v>
      </c>
      <c r="R48" s="7">
        <f>MONTH(P48)</f>
        <v>3</v>
      </c>
      <c r="S48" s="7">
        <f>DAY(N48)</f>
        <v>19</v>
      </c>
      <c r="T48" s="5">
        <f>IF(Q48=1900,"",IF(R48&lt;4,Q48-1,Q48))</f>
        <v>2017</v>
      </c>
      <c r="U48" s="8">
        <v>19440000</v>
      </c>
      <c r="V48" s="13">
        <v>1</v>
      </c>
      <c r="W48" s="5"/>
      <c r="X48" s="10">
        <v>15882212</v>
      </c>
      <c r="Y48" s="10">
        <f>U48-X48</f>
        <v>3557788</v>
      </c>
      <c r="Z48" s="5" t="s">
        <v>225</v>
      </c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47">
        <f>IF(BG48=0,0,IF(BG48=L48,Y48-1,IF(Y48=1,0,ROUND(U48*M48,0))))</f>
        <v>3557787</v>
      </c>
      <c r="AO48" s="5"/>
      <c r="AP48" s="6">
        <f>Y48-AN48</f>
        <v>1</v>
      </c>
      <c r="AQ48" s="5" t="s">
        <v>84</v>
      </c>
      <c r="AR48" s="5"/>
      <c r="AS48" s="5"/>
      <c r="AT48" s="5"/>
      <c r="AU48" s="5"/>
      <c r="AV48" s="5" t="s">
        <v>221</v>
      </c>
      <c r="AW48" s="5"/>
      <c r="AX48" s="5"/>
      <c r="AY48" s="5"/>
      <c r="AZ48" s="5" t="s">
        <v>83</v>
      </c>
      <c r="BA48" s="5"/>
      <c r="BB48" s="5"/>
      <c r="BC48" s="5"/>
      <c r="BD48" s="5"/>
      <c r="BE48" s="5"/>
      <c r="BF48" s="5"/>
      <c r="BG48" s="7">
        <f>IF(T48="",0,$O$1-T48)</f>
        <v>5</v>
      </c>
      <c r="BH48" s="5" t="s">
        <v>213</v>
      </c>
      <c r="BI48" s="6">
        <f>U48-AP48</f>
        <v>19439999</v>
      </c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</row>
    <row r="49" spans="1:75" x14ac:dyDescent="0.15">
      <c r="A49" s="5" t="s">
        <v>240</v>
      </c>
      <c r="B49" s="5" t="s">
        <v>89</v>
      </c>
      <c r="C49" s="5"/>
      <c r="D49" s="5"/>
      <c r="E49" s="5" t="s">
        <v>88</v>
      </c>
      <c r="F49" s="5" t="s">
        <v>217</v>
      </c>
      <c r="G49" s="5"/>
      <c r="H49" s="5"/>
      <c r="I49" s="5" t="s">
        <v>239</v>
      </c>
      <c r="J49" s="5" t="s">
        <v>85</v>
      </c>
      <c r="K49" s="5" t="s">
        <v>222</v>
      </c>
      <c r="L49" s="5">
        <v>5</v>
      </c>
      <c r="M49" s="5">
        <f>VLOOKUP(L49,'[3]償却率（定額法）'!$B$6:$C$104,2)</f>
        <v>0.2</v>
      </c>
      <c r="N49" s="12" t="s">
        <v>238</v>
      </c>
      <c r="O49" s="12"/>
      <c r="P49" s="11" t="str">
        <f>IF(O49="",N49,O49)</f>
        <v>2018/11/21</v>
      </c>
      <c r="Q49" s="7">
        <f>YEAR(P49)</f>
        <v>2018</v>
      </c>
      <c r="R49" s="7">
        <f>MONTH(P49)</f>
        <v>11</v>
      </c>
      <c r="S49" s="7">
        <f>DAY(N49)</f>
        <v>21</v>
      </c>
      <c r="T49" s="5">
        <f>IF(Q49=1900,"",IF(R49&lt;4,Q49-1,Q49))</f>
        <v>2018</v>
      </c>
      <c r="U49" s="8">
        <v>33156000</v>
      </c>
      <c r="V49" s="13">
        <v>1</v>
      </c>
      <c r="W49" s="5"/>
      <c r="X49" s="10">
        <v>22636817</v>
      </c>
      <c r="Y49" s="10">
        <f>U49-X49</f>
        <v>10519183</v>
      </c>
      <c r="Z49" s="5" t="s">
        <v>225</v>
      </c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47">
        <f>IF(BG49=0,0,IF(BG49=L49,Y49-1,IF(Y49=1,0,ROUND(U49*M49,0))))</f>
        <v>6631200</v>
      </c>
      <c r="AO49" s="5"/>
      <c r="AP49" s="6">
        <f>Y49-AN49</f>
        <v>3887983</v>
      </c>
      <c r="AQ49" s="5" t="s">
        <v>84</v>
      </c>
      <c r="AR49" s="5"/>
      <c r="AS49" s="5"/>
      <c r="AT49" s="5"/>
      <c r="AU49" s="5"/>
      <c r="AV49" s="5" t="s">
        <v>221</v>
      </c>
      <c r="AW49" s="5"/>
      <c r="AX49" s="5"/>
      <c r="AY49" s="5"/>
      <c r="AZ49" s="5" t="s">
        <v>83</v>
      </c>
      <c r="BA49" s="5"/>
      <c r="BB49" s="5"/>
      <c r="BC49" s="5"/>
      <c r="BD49" s="5"/>
      <c r="BE49" s="5"/>
      <c r="BF49" s="5"/>
      <c r="BG49" s="7">
        <f>IF(T49="",0,$O$1-T49)</f>
        <v>4</v>
      </c>
      <c r="BH49" s="5" t="s">
        <v>213</v>
      </c>
      <c r="BI49" s="6">
        <f>U49-AP49</f>
        <v>29268017</v>
      </c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</row>
    <row r="50" spans="1:75" x14ac:dyDescent="0.15">
      <c r="A50" s="5" t="s">
        <v>237</v>
      </c>
      <c r="B50" s="5" t="s">
        <v>89</v>
      </c>
      <c r="C50" s="5"/>
      <c r="D50" s="5"/>
      <c r="E50" s="5" t="s">
        <v>88</v>
      </c>
      <c r="F50" s="5" t="s">
        <v>217</v>
      </c>
      <c r="G50" s="5"/>
      <c r="H50" s="5"/>
      <c r="I50" s="5" t="s">
        <v>236</v>
      </c>
      <c r="J50" s="5" t="s">
        <v>85</v>
      </c>
      <c r="K50" s="5" t="s">
        <v>215</v>
      </c>
      <c r="L50" s="5">
        <v>5</v>
      </c>
      <c r="M50" s="5">
        <f>VLOOKUP(L50,'[3]償却率（定額法）'!$B$6:$C$104,2)</f>
        <v>0.2</v>
      </c>
      <c r="N50" s="12" t="s">
        <v>235</v>
      </c>
      <c r="O50" s="12"/>
      <c r="P50" s="11" t="str">
        <f>IF(O50="",N50,O50)</f>
        <v>2018/11/27</v>
      </c>
      <c r="Q50" s="7">
        <f>YEAR(P50)</f>
        <v>2018</v>
      </c>
      <c r="R50" s="7">
        <f>MONTH(P50)</f>
        <v>11</v>
      </c>
      <c r="S50" s="7">
        <f>DAY(N50)</f>
        <v>27</v>
      </c>
      <c r="T50" s="5">
        <f>IF(Q50=1900,"",IF(R50&lt;4,Q50-1,Q50))</f>
        <v>2018</v>
      </c>
      <c r="U50" s="8">
        <v>3078000</v>
      </c>
      <c r="V50" s="13">
        <v>1</v>
      </c>
      <c r="W50" s="5"/>
      <c r="X50" s="10">
        <v>2101386</v>
      </c>
      <c r="Y50" s="10">
        <f>U50-X50</f>
        <v>976614</v>
      </c>
      <c r="Z50" s="5" t="s">
        <v>225</v>
      </c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47">
        <f>IF(BG50=0,0,IF(BG50=L50,Y50-1,IF(Y50=1,0,ROUND(U50*M50,0))))</f>
        <v>615600</v>
      </c>
      <c r="AO50" s="5"/>
      <c r="AP50" s="6">
        <f>Y50-AN50</f>
        <v>361014</v>
      </c>
      <c r="AQ50" s="5" t="s">
        <v>84</v>
      </c>
      <c r="AR50" s="5"/>
      <c r="AS50" s="5"/>
      <c r="AT50" s="5"/>
      <c r="AU50" s="5"/>
      <c r="AV50" s="5" t="s">
        <v>214</v>
      </c>
      <c r="AW50" s="5"/>
      <c r="AX50" s="5"/>
      <c r="AY50" s="5"/>
      <c r="AZ50" s="5" t="s">
        <v>83</v>
      </c>
      <c r="BA50" s="5"/>
      <c r="BB50" s="5"/>
      <c r="BC50" s="5"/>
      <c r="BD50" s="5"/>
      <c r="BE50" s="5"/>
      <c r="BF50" s="5"/>
      <c r="BG50" s="7">
        <f>IF(T50="",0,$O$1-T50)</f>
        <v>4</v>
      </c>
      <c r="BH50" s="5" t="s">
        <v>213</v>
      </c>
      <c r="BI50" s="6">
        <f>U50-AP50</f>
        <v>2716986</v>
      </c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</row>
    <row r="51" spans="1:75" x14ac:dyDescent="0.15">
      <c r="A51" s="5" t="s">
        <v>234</v>
      </c>
      <c r="B51" s="5" t="s">
        <v>89</v>
      </c>
      <c r="C51" s="5"/>
      <c r="D51" s="5"/>
      <c r="E51" s="5" t="s">
        <v>88</v>
      </c>
      <c r="F51" s="5" t="s">
        <v>217</v>
      </c>
      <c r="G51" s="5"/>
      <c r="H51" s="5"/>
      <c r="I51" s="5" t="s">
        <v>233</v>
      </c>
      <c r="J51" s="5" t="s">
        <v>85</v>
      </c>
      <c r="K51" s="5" t="s">
        <v>222</v>
      </c>
      <c r="L51" s="5">
        <v>5</v>
      </c>
      <c r="M51" s="5">
        <f>VLOOKUP(L51,'[3]償却率（定額法）'!$B$6:$C$104,2)</f>
        <v>0.2</v>
      </c>
      <c r="N51" s="12" t="s">
        <v>232</v>
      </c>
      <c r="O51" s="12"/>
      <c r="P51" s="11" t="str">
        <f>IF(O51="",N51,O51)</f>
        <v>2019/02/25</v>
      </c>
      <c r="Q51" s="7">
        <f>YEAR(P51)</f>
        <v>2019</v>
      </c>
      <c r="R51" s="7">
        <f>MONTH(P51)</f>
        <v>2</v>
      </c>
      <c r="S51" s="7">
        <f>DAY(N51)</f>
        <v>25</v>
      </c>
      <c r="T51" s="5">
        <f>IF(Q51=1900,"",IF(R51&lt;4,Q51-1,Q51))</f>
        <v>2018</v>
      </c>
      <c r="U51" s="8">
        <v>42120000</v>
      </c>
      <c r="V51" s="13">
        <v>1</v>
      </c>
      <c r="W51" s="5"/>
      <c r="X51" s="10">
        <v>26633661</v>
      </c>
      <c r="Y51" s="10">
        <f>U51-X51</f>
        <v>15486339</v>
      </c>
      <c r="Z51" s="5" t="s">
        <v>225</v>
      </c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47">
        <f>IF(BG51=0,0,IF(BG51=L51,Y51-1,IF(Y51=1,0,ROUND(U51*M51,0))))</f>
        <v>8424000</v>
      </c>
      <c r="AO51" s="5"/>
      <c r="AP51" s="6">
        <f>Y51-AN51</f>
        <v>7062339</v>
      </c>
      <c r="AQ51" s="5" t="s">
        <v>84</v>
      </c>
      <c r="AR51" s="5"/>
      <c r="AS51" s="5"/>
      <c r="AT51" s="5"/>
      <c r="AU51" s="5"/>
      <c r="AV51" s="5" t="s">
        <v>221</v>
      </c>
      <c r="AW51" s="5"/>
      <c r="AX51" s="5"/>
      <c r="AY51" s="5"/>
      <c r="AZ51" s="5" t="s">
        <v>83</v>
      </c>
      <c r="BA51" s="5"/>
      <c r="BB51" s="5"/>
      <c r="BC51" s="5"/>
      <c r="BD51" s="5"/>
      <c r="BE51" s="5"/>
      <c r="BF51" s="5"/>
      <c r="BG51" s="7">
        <f>IF(T51="",0,$O$1-T51)</f>
        <v>4</v>
      </c>
      <c r="BH51" s="5" t="s">
        <v>213</v>
      </c>
      <c r="BI51" s="6">
        <f>U51-AP51</f>
        <v>35057661</v>
      </c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</row>
    <row r="52" spans="1:75" x14ac:dyDescent="0.15">
      <c r="A52" s="5" t="s">
        <v>231</v>
      </c>
      <c r="B52" s="5" t="s">
        <v>89</v>
      </c>
      <c r="C52" s="5"/>
      <c r="D52" s="5"/>
      <c r="E52" s="5" t="s">
        <v>88</v>
      </c>
      <c r="F52" s="5" t="s">
        <v>217</v>
      </c>
      <c r="G52" s="5"/>
      <c r="H52" s="5"/>
      <c r="I52" s="5" t="s">
        <v>230</v>
      </c>
      <c r="J52" s="5" t="s">
        <v>85</v>
      </c>
      <c r="K52" s="5" t="s">
        <v>222</v>
      </c>
      <c r="L52" s="5">
        <v>5</v>
      </c>
      <c r="M52" s="5">
        <f>VLOOKUP(L52,'[3]償却率（定額法）'!$B$6:$C$104,2)</f>
        <v>0.2</v>
      </c>
      <c r="N52" s="12" t="s">
        <v>229</v>
      </c>
      <c r="O52" s="12"/>
      <c r="P52" s="11" t="str">
        <f>IF(O52="",N52,O52)</f>
        <v>2020/03/16</v>
      </c>
      <c r="Q52" s="7">
        <f>YEAR(P52)</f>
        <v>2020</v>
      </c>
      <c r="R52" s="7">
        <f>MONTH(P52)</f>
        <v>3</v>
      </c>
      <c r="S52" s="7">
        <f>DAY(N52)</f>
        <v>16</v>
      </c>
      <c r="T52" s="5">
        <f>IF(Q52=1900,"",IF(R52&lt;4,Q52-1,Q52))</f>
        <v>2019</v>
      </c>
      <c r="U52" s="8">
        <v>33000000</v>
      </c>
      <c r="V52" s="13">
        <v>1</v>
      </c>
      <c r="W52" s="5"/>
      <c r="X52" s="10">
        <v>13758992</v>
      </c>
      <c r="Y52" s="10">
        <f>U52-X52</f>
        <v>19241008</v>
      </c>
      <c r="Z52" s="5" t="s">
        <v>225</v>
      </c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47">
        <f>IF(BG52=0,0,IF(BG52=L52,Y52-1,IF(Y52=1,0,ROUND(U52*M52,0))))</f>
        <v>6600000</v>
      </c>
      <c r="AO52" s="5"/>
      <c r="AP52" s="6">
        <f>Y52-AN52</f>
        <v>12641008</v>
      </c>
      <c r="AQ52" s="5" t="s">
        <v>84</v>
      </c>
      <c r="AR52" s="5"/>
      <c r="AS52" s="5"/>
      <c r="AT52" s="5"/>
      <c r="AU52" s="5"/>
      <c r="AV52" s="5" t="s">
        <v>221</v>
      </c>
      <c r="AW52" s="5"/>
      <c r="AX52" s="5"/>
      <c r="AY52" s="5"/>
      <c r="AZ52" s="5" t="s">
        <v>83</v>
      </c>
      <c r="BA52" s="5"/>
      <c r="BB52" s="5"/>
      <c r="BC52" s="5"/>
      <c r="BD52" s="5"/>
      <c r="BE52" s="5"/>
      <c r="BF52" s="5"/>
      <c r="BG52" s="7">
        <f>IF(T52="",0,$O$1-T52)</f>
        <v>3</v>
      </c>
      <c r="BH52" s="5" t="s">
        <v>213</v>
      </c>
      <c r="BI52" s="6">
        <f>U52-AP52</f>
        <v>20358992</v>
      </c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</row>
    <row r="53" spans="1:75" x14ac:dyDescent="0.15">
      <c r="A53" s="5" t="s">
        <v>228</v>
      </c>
      <c r="B53" s="5" t="s">
        <v>89</v>
      </c>
      <c r="C53" s="5"/>
      <c r="D53" s="5"/>
      <c r="E53" s="5" t="s">
        <v>88</v>
      </c>
      <c r="F53" s="5" t="s">
        <v>217</v>
      </c>
      <c r="G53" s="5"/>
      <c r="H53" s="5"/>
      <c r="I53" s="5" t="s">
        <v>227</v>
      </c>
      <c r="J53" s="5" t="s">
        <v>85</v>
      </c>
      <c r="K53" s="5" t="s">
        <v>222</v>
      </c>
      <c r="L53" s="5">
        <v>5</v>
      </c>
      <c r="M53" s="5">
        <f>VLOOKUP(L53,'[3]償却率（定額法）'!$B$6:$C$104,2)</f>
        <v>0.2</v>
      </c>
      <c r="N53" s="12" t="s">
        <v>226</v>
      </c>
      <c r="O53" s="12"/>
      <c r="P53" s="11" t="str">
        <f>IF(O53="",N53,O53)</f>
        <v>2021/03/26</v>
      </c>
      <c r="Q53" s="7">
        <f>YEAR(P53)</f>
        <v>2021</v>
      </c>
      <c r="R53" s="7">
        <f>MONTH(P53)</f>
        <v>3</v>
      </c>
      <c r="S53" s="7">
        <f>DAY(N53)</f>
        <v>26</v>
      </c>
      <c r="T53" s="5">
        <f>IF(Q53=1900,"",IF(R53&lt;4,Q53-1,Q53))</f>
        <v>2020</v>
      </c>
      <c r="U53" s="8">
        <v>7370000</v>
      </c>
      <c r="V53" s="13">
        <v>1</v>
      </c>
      <c r="W53" s="5"/>
      <c r="X53" s="10">
        <v>1599178</v>
      </c>
      <c r="Y53" s="10">
        <f>U53-X53</f>
        <v>5770822</v>
      </c>
      <c r="Z53" s="5" t="s">
        <v>225</v>
      </c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47">
        <f>IF(BG53=0,0,IF(BG53=L53,Y53-1,IF(Y53=1,0,ROUND(U53*M53,0))))</f>
        <v>1474000</v>
      </c>
      <c r="AO53" s="5"/>
      <c r="AP53" s="6">
        <f>Y53-AN53</f>
        <v>4296822</v>
      </c>
      <c r="AQ53" s="5" t="s">
        <v>84</v>
      </c>
      <c r="AR53" s="5"/>
      <c r="AS53" s="5"/>
      <c r="AT53" s="5"/>
      <c r="AU53" s="5"/>
      <c r="AV53" s="5" t="s">
        <v>221</v>
      </c>
      <c r="AW53" s="5"/>
      <c r="AX53" s="5"/>
      <c r="AY53" s="5"/>
      <c r="AZ53" s="5" t="s">
        <v>83</v>
      </c>
      <c r="BA53" s="5"/>
      <c r="BB53" s="5"/>
      <c r="BC53" s="5"/>
      <c r="BD53" s="5"/>
      <c r="BE53" s="5"/>
      <c r="BF53" s="5"/>
      <c r="BG53" s="7">
        <f>IF(T53="",0,$O$1-T53)</f>
        <v>2</v>
      </c>
      <c r="BH53" s="5" t="s">
        <v>213</v>
      </c>
      <c r="BI53" s="6">
        <f>U53-AP53</f>
        <v>3073178</v>
      </c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</row>
    <row r="54" spans="1:75" x14ac:dyDescent="0.15">
      <c r="A54" s="5" t="s">
        <v>224</v>
      </c>
      <c r="B54" s="5" t="s">
        <v>89</v>
      </c>
      <c r="C54" s="5"/>
      <c r="D54" s="5"/>
      <c r="E54" s="5" t="s">
        <v>88</v>
      </c>
      <c r="F54" s="5" t="s">
        <v>217</v>
      </c>
      <c r="G54" s="5"/>
      <c r="H54" s="5"/>
      <c r="I54" s="5" t="s">
        <v>223</v>
      </c>
      <c r="J54" s="5" t="s">
        <v>85</v>
      </c>
      <c r="K54" s="5" t="s">
        <v>222</v>
      </c>
      <c r="L54" s="5">
        <v>5</v>
      </c>
      <c r="M54" s="5">
        <f>VLOOKUP(L54,'[3]償却率（定額法）'!$B$6:$C$104,2)</f>
        <v>0.2</v>
      </c>
      <c r="N54" s="12">
        <v>44890</v>
      </c>
      <c r="O54" s="12"/>
      <c r="P54" s="11">
        <f>IF(O54="",N54,O54)</f>
        <v>44890</v>
      </c>
      <c r="Q54" s="7">
        <f>YEAR(P54)</f>
        <v>2022</v>
      </c>
      <c r="R54" s="7">
        <f>MONTH(P54)</f>
        <v>11</v>
      </c>
      <c r="S54" s="7">
        <f>DAY(N54)</f>
        <v>25</v>
      </c>
      <c r="T54" s="5">
        <f>IF(Q54=1900,"",IF(R54&lt;4,Q54-1,Q54))</f>
        <v>2022</v>
      </c>
      <c r="U54" s="8">
        <v>30910000</v>
      </c>
      <c r="V54" s="13">
        <v>1</v>
      </c>
      <c r="W54" s="5"/>
      <c r="X54" s="10">
        <f>IF(BG54=0,0,IF(BG54&gt;L54,U54-1,ROUND((U54*M54)*(BG54-1),0)))</f>
        <v>0</v>
      </c>
      <c r="Y54" s="10">
        <f>U54-X54</f>
        <v>30910000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47">
        <f>IF(BG54=0,0,IF(BG54=L54,Y54-1,IF(Y54=1,0,ROUND(U54*M54,0))))</f>
        <v>0</v>
      </c>
      <c r="AO54" s="5"/>
      <c r="AP54" s="6">
        <f>Y54-AN54</f>
        <v>30910000</v>
      </c>
      <c r="AQ54" s="5" t="s">
        <v>84</v>
      </c>
      <c r="AR54" s="5"/>
      <c r="AS54" s="5"/>
      <c r="AT54" s="5"/>
      <c r="AU54" s="5"/>
      <c r="AV54" s="5" t="s">
        <v>221</v>
      </c>
      <c r="AW54" s="5"/>
      <c r="AX54" s="5"/>
      <c r="AY54" s="5"/>
      <c r="AZ54" s="5" t="s">
        <v>83</v>
      </c>
      <c r="BA54" s="5"/>
      <c r="BB54" s="5"/>
      <c r="BC54" s="5"/>
      <c r="BD54" s="5"/>
      <c r="BE54" s="5"/>
      <c r="BF54" s="5"/>
      <c r="BG54" s="7">
        <f>IF(T54="",0,$O$1-T54)</f>
        <v>0</v>
      </c>
      <c r="BH54" s="5" t="s">
        <v>213</v>
      </c>
      <c r="BI54" s="6">
        <f>U54-AP54</f>
        <v>0</v>
      </c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</row>
    <row r="55" spans="1:75" x14ac:dyDescent="0.15">
      <c r="A55" s="5" t="s">
        <v>220</v>
      </c>
      <c r="B55" s="5" t="s">
        <v>89</v>
      </c>
      <c r="C55" s="5"/>
      <c r="D55" s="5"/>
      <c r="E55" s="5" t="s">
        <v>88</v>
      </c>
      <c r="F55" s="5" t="s">
        <v>217</v>
      </c>
      <c r="G55" s="5"/>
      <c r="H55" s="5"/>
      <c r="I55" s="5" t="s">
        <v>219</v>
      </c>
      <c r="J55" s="5" t="s">
        <v>85</v>
      </c>
      <c r="K55" s="5" t="s">
        <v>215</v>
      </c>
      <c r="L55" s="5">
        <v>5</v>
      </c>
      <c r="M55" s="5">
        <f>VLOOKUP(L55,'[3]償却率（定額法）'!$B$6:$C$104,2)</f>
        <v>0.2</v>
      </c>
      <c r="N55" s="12">
        <v>44890</v>
      </c>
      <c r="O55" s="12"/>
      <c r="P55" s="11">
        <f>IF(O55="",N55,O55)</f>
        <v>44890</v>
      </c>
      <c r="Q55" s="7">
        <f>YEAR(P55)</f>
        <v>2022</v>
      </c>
      <c r="R55" s="7">
        <f>MONTH(P55)</f>
        <v>11</v>
      </c>
      <c r="S55" s="7">
        <f>DAY(N55)</f>
        <v>25</v>
      </c>
      <c r="T55" s="5">
        <f>IF(Q55=1900,"",IF(R55&lt;4,Q55-1,Q55))</f>
        <v>2022</v>
      </c>
      <c r="U55" s="8">
        <v>1925000</v>
      </c>
      <c r="V55" s="13">
        <v>1</v>
      </c>
      <c r="W55" s="5"/>
      <c r="X55" s="10">
        <f>IF(BG55=0,0,IF(BG55&gt;L55,U55-1,ROUND((U55*M55)*(BG55-1),0)))</f>
        <v>0</v>
      </c>
      <c r="Y55" s="10">
        <f>U55-X55</f>
        <v>1925000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47">
        <f>IF(BG55=0,0,IF(BG55=L55,Y55-1,IF(Y55=1,0,ROUND(U55*M55,0))))</f>
        <v>0</v>
      </c>
      <c r="AO55" s="5"/>
      <c r="AP55" s="6">
        <f>Y55-AN55</f>
        <v>1925000</v>
      </c>
      <c r="AQ55" s="5" t="s">
        <v>84</v>
      </c>
      <c r="AR55" s="5"/>
      <c r="AS55" s="5"/>
      <c r="AT55" s="5"/>
      <c r="AU55" s="5"/>
      <c r="AV55" s="5" t="s">
        <v>214</v>
      </c>
      <c r="AW55" s="5"/>
      <c r="AX55" s="5"/>
      <c r="AY55" s="5"/>
      <c r="AZ55" s="5" t="s">
        <v>83</v>
      </c>
      <c r="BA55" s="5"/>
      <c r="BB55" s="5"/>
      <c r="BC55" s="5"/>
      <c r="BD55" s="5"/>
      <c r="BE55" s="5"/>
      <c r="BF55" s="5"/>
      <c r="BG55" s="7">
        <f>IF(T55="",0,$O$1-T55)</f>
        <v>0</v>
      </c>
      <c r="BH55" s="5" t="s">
        <v>213</v>
      </c>
      <c r="BI55" s="6">
        <f>U55-AP55</f>
        <v>0</v>
      </c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</row>
    <row r="56" spans="1:75" x14ac:dyDescent="0.15">
      <c r="A56" s="5" t="s">
        <v>218</v>
      </c>
      <c r="B56" s="5" t="s">
        <v>89</v>
      </c>
      <c r="C56" s="5"/>
      <c r="D56" s="5"/>
      <c r="E56" s="5" t="s">
        <v>88</v>
      </c>
      <c r="F56" s="5" t="s">
        <v>217</v>
      </c>
      <c r="G56" s="5"/>
      <c r="H56" s="5"/>
      <c r="I56" s="5" t="s">
        <v>216</v>
      </c>
      <c r="J56" s="5" t="s">
        <v>85</v>
      </c>
      <c r="K56" s="5" t="s">
        <v>215</v>
      </c>
      <c r="L56" s="5">
        <v>5</v>
      </c>
      <c r="M56" s="5">
        <f>VLOOKUP(L56,'[3]償却率（定額法）'!$B$6:$C$104,2)</f>
        <v>0.2</v>
      </c>
      <c r="N56" s="12">
        <v>44890</v>
      </c>
      <c r="O56" s="12"/>
      <c r="P56" s="11">
        <f>IF(O56="",N56,O56)</f>
        <v>44890</v>
      </c>
      <c r="Q56" s="7">
        <f>YEAR(P56)</f>
        <v>2022</v>
      </c>
      <c r="R56" s="7">
        <f>MONTH(P56)</f>
        <v>11</v>
      </c>
      <c r="S56" s="7">
        <f>DAY(N56)</f>
        <v>25</v>
      </c>
      <c r="T56" s="5">
        <f>IF(Q56=1900,"",IF(R56&lt;4,Q56-1,Q56))</f>
        <v>2022</v>
      </c>
      <c r="U56" s="8">
        <v>2365000</v>
      </c>
      <c r="V56" s="13">
        <v>1</v>
      </c>
      <c r="W56" s="5"/>
      <c r="X56" s="10">
        <f>IF(BG56=0,0,IF(BG56&gt;L56,U56-1,ROUND((U56*M56)*(BG56-1),0)))</f>
        <v>0</v>
      </c>
      <c r="Y56" s="10">
        <f>U56-X56</f>
        <v>2365000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47">
        <f>IF(BG56=0,0,IF(BG56=L56,Y56-1,IF(Y56=1,0,ROUND(U56*M56,0))))</f>
        <v>0</v>
      </c>
      <c r="AO56" s="5"/>
      <c r="AP56" s="6">
        <f>Y56-AN56</f>
        <v>2365000</v>
      </c>
      <c r="AQ56" s="5" t="s">
        <v>84</v>
      </c>
      <c r="AR56" s="5"/>
      <c r="AS56" s="5"/>
      <c r="AT56" s="5"/>
      <c r="AU56" s="5"/>
      <c r="AV56" s="5" t="s">
        <v>214</v>
      </c>
      <c r="AW56" s="5"/>
      <c r="AX56" s="5"/>
      <c r="AY56" s="5"/>
      <c r="AZ56" s="5" t="s">
        <v>83</v>
      </c>
      <c r="BA56" s="5"/>
      <c r="BB56" s="5"/>
      <c r="BC56" s="5"/>
      <c r="BD56" s="5"/>
      <c r="BE56" s="5"/>
      <c r="BF56" s="5"/>
      <c r="BG56" s="7">
        <f>IF(T56="",0,$O$1-T56)</f>
        <v>0</v>
      </c>
      <c r="BH56" s="5" t="s">
        <v>213</v>
      </c>
      <c r="BI56" s="6">
        <f>U56-AP56</f>
        <v>0</v>
      </c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</row>
    <row r="57" spans="1:75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 t="e">
        <f>VLOOKUP(L57,'[3]償却率（定額法）'!$B$6:$C$104,2)</f>
        <v>#N/A</v>
      </c>
      <c r="N57" s="12"/>
      <c r="O57" s="12"/>
      <c r="P57" s="11">
        <f>IF(O57="",N57,O57)</f>
        <v>0</v>
      </c>
      <c r="Q57" s="7">
        <f>YEAR(P57)</f>
        <v>1900</v>
      </c>
      <c r="R57" s="7">
        <f>MONTH(P57)</f>
        <v>1</v>
      </c>
      <c r="S57" s="7">
        <f>DAY(N57)</f>
        <v>0</v>
      </c>
      <c r="T57" s="5" t="str">
        <f>IF(Q57=1900,"",IF(R57&lt;4,Q57-1,Q57))</f>
        <v/>
      </c>
      <c r="U57" s="8"/>
      <c r="V57" s="13">
        <v>1</v>
      </c>
      <c r="W57" s="5"/>
      <c r="X57" s="10">
        <f>IF(BG57=0,0,IF(BG57&gt;L57,U57-1,ROUND((U57*M57)*(BG57-1),0)))</f>
        <v>0</v>
      </c>
      <c r="Y57" s="10">
        <f>U57-X57</f>
        <v>0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47">
        <f>IF(BG57=0,0,IF(BG57=L57,Y57-1,IF(Y57=1,0,ROUND(U57*M57,0))))</f>
        <v>0</v>
      </c>
      <c r="AO57" s="5"/>
      <c r="AP57" s="6">
        <f>Y57-AN57</f>
        <v>0</v>
      </c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7">
        <f>IF(T57="",0,$O$1-T57)</f>
        <v>0</v>
      </c>
      <c r="BH57" s="5"/>
      <c r="BI57" s="6">
        <f>U57-AP57</f>
        <v>0</v>
      </c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 t="e">
        <f>VLOOKUP(L58,'[3]償却率（定額法）'!$B$6:$C$104,2)</f>
        <v>#N/A</v>
      </c>
      <c r="N58" s="12"/>
      <c r="O58" s="12"/>
      <c r="P58" s="11">
        <f>IF(O58="",N58,O58)</f>
        <v>0</v>
      </c>
      <c r="Q58" s="7">
        <f>YEAR(P58)</f>
        <v>1900</v>
      </c>
      <c r="R58" s="7">
        <f>MONTH(P58)</f>
        <v>1</v>
      </c>
      <c r="S58" s="7">
        <f>DAY(N58)</f>
        <v>0</v>
      </c>
      <c r="T58" s="5" t="str">
        <f>IF(Q58=1900,"",IF(R58&lt;4,Q58-1,Q58))</f>
        <v/>
      </c>
      <c r="U58" s="8"/>
      <c r="V58" s="13">
        <v>1</v>
      </c>
      <c r="W58" s="5"/>
      <c r="X58" s="10">
        <f>IF(BG58=0,0,IF(BG58&gt;L58,U58-1,ROUND((U58*M58)*(BG58-1),0)))</f>
        <v>0</v>
      </c>
      <c r="Y58" s="10">
        <f>U58-X58</f>
        <v>0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47">
        <f>IF(BG58=0,0,IF(BG58=L58,Y58-1,IF(Y58=1,0,ROUND(U58*M58,0))))</f>
        <v>0</v>
      </c>
      <c r="AO58" s="5"/>
      <c r="AP58" s="6">
        <f>Y58-AN58</f>
        <v>0</v>
      </c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7">
        <f>IF(T58="",0,$O$1-T58)</f>
        <v>0</v>
      </c>
      <c r="BH58" s="5"/>
      <c r="BI58" s="6">
        <f>U58-AP58</f>
        <v>0</v>
      </c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</row>
    <row r="59" spans="1:75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 t="e">
        <f>VLOOKUP(L59,'[3]償却率（定額法）'!$B$6:$C$104,2)</f>
        <v>#N/A</v>
      </c>
      <c r="N59" s="12"/>
      <c r="O59" s="12"/>
      <c r="P59" s="11">
        <f>IF(O59="",N59,O59)</f>
        <v>0</v>
      </c>
      <c r="Q59" s="7">
        <f>YEAR(P59)</f>
        <v>1900</v>
      </c>
      <c r="R59" s="7">
        <f>MONTH(P59)</f>
        <v>1</v>
      </c>
      <c r="S59" s="7">
        <f>DAY(N59)</f>
        <v>0</v>
      </c>
      <c r="T59" s="5" t="str">
        <f>IF(Q59=1900,"",IF(R59&lt;4,Q59-1,Q59))</f>
        <v/>
      </c>
      <c r="U59" s="8"/>
      <c r="V59" s="13">
        <v>1</v>
      </c>
      <c r="W59" s="5"/>
      <c r="X59" s="10">
        <f>IF(BG59=0,0,IF(BG59&gt;L59,U59-1,ROUND((U59*M59)*(BG59-1),0)))</f>
        <v>0</v>
      </c>
      <c r="Y59" s="10">
        <f>U59-X59</f>
        <v>0</v>
      </c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47">
        <f>IF(BG59=0,0,IF(BG59=L59,Y59-1,IF(Y59=1,0,ROUND(U59*M59,0))))</f>
        <v>0</v>
      </c>
      <c r="AO59" s="5"/>
      <c r="AP59" s="6">
        <f>Y59-AN59</f>
        <v>0</v>
      </c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7">
        <f>IF(T59="",0,$O$1-T59)</f>
        <v>0</v>
      </c>
      <c r="BH59" s="5"/>
      <c r="BI59" s="6">
        <f>U59-AP59</f>
        <v>0</v>
      </c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</row>
    <row r="60" spans="1:75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 t="e">
        <f>VLOOKUP(L60,'[3]償却率（定額法）'!$B$6:$C$104,2)</f>
        <v>#N/A</v>
      </c>
      <c r="N60" s="12"/>
      <c r="O60" s="12"/>
      <c r="P60" s="11">
        <f>IF(O60="",N60,O60)</f>
        <v>0</v>
      </c>
      <c r="Q60" s="7">
        <f>YEAR(P60)</f>
        <v>1900</v>
      </c>
      <c r="R60" s="7">
        <f>MONTH(P60)</f>
        <v>1</v>
      </c>
      <c r="S60" s="7">
        <f>DAY(N60)</f>
        <v>0</v>
      </c>
      <c r="T60" s="5" t="str">
        <f>IF(Q60=1900,"",IF(R60&lt;4,Q60-1,Q60))</f>
        <v/>
      </c>
      <c r="U60" s="8"/>
      <c r="V60" s="13">
        <v>1</v>
      </c>
      <c r="W60" s="5"/>
      <c r="X60" s="10">
        <f>IF(BG60=0,0,IF(BG60&gt;L60,U60-1,ROUND((U60*M60)*(BG60-1),0)))</f>
        <v>0</v>
      </c>
      <c r="Y60" s="10">
        <f>U60-X60</f>
        <v>0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47">
        <f>IF(BG60=0,0,IF(BG60=L60,Y60-1,IF(Y60=1,0,ROUND(U60*M60,0))))</f>
        <v>0</v>
      </c>
      <c r="AO60" s="5"/>
      <c r="AP60" s="6">
        <f>Y60-AN60</f>
        <v>0</v>
      </c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7">
        <f>IF(T60="",0,$O$1-T60)</f>
        <v>0</v>
      </c>
      <c r="BH60" s="5"/>
      <c r="BI60" s="6">
        <f>U60-AP60</f>
        <v>0</v>
      </c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</row>
    <row r="61" spans="1:75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 t="e">
        <f>VLOOKUP(L61,'[3]償却率（定額法）'!$B$6:$C$104,2)</f>
        <v>#N/A</v>
      </c>
      <c r="N61" s="12"/>
      <c r="O61" s="12"/>
      <c r="P61" s="11">
        <f>IF(O61="",N61,O61)</f>
        <v>0</v>
      </c>
      <c r="Q61" s="7">
        <f>YEAR(P61)</f>
        <v>1900</v>
      </c>
      <c r="R61" s="7">
        <f>MONTH(P61)</f>
        <v>1</v>
      </c>
      <c r="S61" s="7">
        <f>DAY(N61)</f>
        <v>0</v>
      </c>
      <c r="T61" s="5" t="str">
        <f>IF(Q61=1900,"",IF(R61&lt;4,Q61-1,Q61))</f>
        <v/>
      </c>
      <c r="U61" s="8"/>
      <c r="V61" s="13">
        <v>1</v>
      </c>
      <c r="W61" s="5"/>
      <c r="X61" s="10">
        <f>IF(BG61=0,0,IF(BG61&gt;L61,U61-1,ROUND((U61*M61)*(BG61-1),0)))</f>
        <v>0</v>
      </c>
      <c r="Y61" s="10">
        <f>U61-X61</f>
        <v>0</v>
      </c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47">
        <f>IF(BG61=0,0,IF(BG61=L61,Y61-1,IF(Y61=1,0,ROUND(U61*M61,0))))</f>
        <v>0</v>
      </c>
      <c r="AO61" s="5"/>
      <c r="AP61" s="6">
        <f>Y61-AN61</f>
        <v>0</v>
      </c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7">
        <f>IF(T61="",0,$O$1-T61)</f>
        <v>0</v>
      </c>
      <c r="BH61" s="5"/>
      <c r="BI61" s="6">
        <f>U61-AP61</f>
        <v>0</v>
      </c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</row>
    <row r="62" spans="1:75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 t="e">
        <f>VLOOKUP(L62,'[3]償却率（定額法）'!$B$6:$C$104,2)</f>
        <v>#N/A</v>
      </c>
      <c r="N62" s="12"/>
      <c r="O62" s="12"/>
      <c r="P62" s="11">
        <f>IF(O62="",N62,O62)</f>
        <v>0</v>
      </c>
      <c r="Q62" s="7">
        <f>YEAR(P62)</f>
        <v>1900</v>
      </c>
      <c r="R62" s="7">
        <f>MONTH(P62)</f>
        <v>1</v>
      </c>
      <c r="S62" s="7">
        <f>DAY(N62)</f>
        <v>0</v>
      </c>
      <c r="T62" s="5" t="str">
        <f>IF(Q62=1900,"",IF(R62&lt;4,Q62-1,Q62))</f>
        <v/>
      </c>
      <c r="U62" s="8"/>
      <c r="V62" s="13">
        <v>1</v>
      </c>
      <c r="W62" s="5"/>
      <c r="X62" s="10">
        <f>IF(BG62=0,0,IF(BG62&gt;L62,U62-1,ROUND((U62*M62)*(BG62-1),0)))</f>
        <v>0</v>
      </c>
      <c r="Y62" s="10">
        <f>U62-X62</f>
        <v>0</v>
      </c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47">
        <f>IF(BG62=0,0,IF(BG62=L62,Y62-1,IF(Y62=1,0,ROUND(U62*M62,0))))</f>
        <v>0</v>
      </c>
      <c r="AO62" s="5"/>
      <c r="AP62" s="6">
        <f>Y62-AN62</f>
        <v>0</v>
      </c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7">
        <f>IF(T62="",0,$O$1-T62)</f>
        <v>0</v>
      </c>
      <c r="BH62" s="5"/>
      <c r="BI62" s="6">
        <f>U62-AP62</f>
        <v>0</v>
      </c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</row>
    <row r="63" spans="1:75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 t="e">
        <f>VLOOKUP(L63,'[3]償却率（定額法）'!$B$6:$C$104,2)</f>
        <v>#N/A</v>
      </c>
      <c r="N63" s="12"/>
      <c r="O63" s="12"/>
      <c r="P63" s="11">
        <f>IF(O63="",N63,O63)</f>
        <v>0</v>
      </c>
      <c r="Q63" s="7">
        <f>YEAR(P63)</f>
        <v>1900</v>
      </c>
      <c r="R63" s="7">
        <f>MONTH(P63)</f>
        <v>1</v>
      </c>
      <c r="S63" s="7">
        <f>DAY(N63)</f>
        <v>0</v>
      </c>
      <c r="T63" s="5" t="str">
        <f>IF(Q63=1900,"",IF(R63&lt;4,Q63-1,Q63))</f>
        <v/>
      </c>
      <c r="U63" s="8"/>
      <c r="V63" s="13">
        <v>1</v>
      </c>
      <c r="W63" s="5"/>
      <c r="X63" s="10">
        <f>IF(BG63=0,0,IF(BG63&gt;L63,U63-1,ROUND((U63*M63)*(BG63-1),0)))</f>
        <v>0</v>
      </c>
      <c r="Y63" s="10">
        <f>U63-X63</f>
        <v>0</v>
      </c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47">
        <f>IF(BG63=0,0,IF(BG63=L63,Y63-1,IF(Y63=1,0,ROUND(U63*M63,0))))</f>
        <v>0</v>
      </c>
      <c r="AO63" s="5"/>
      <c r="AP63" s="6">
        <f>Y63-AN63</f>
        <v>0</v>
      </c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7">
        <f>IF(T63="",0,$O$1-T63)</f>
        <v>0</v>
      </c>
      <c r="BH63" s="5"/>
      <c r="BI63" s="6">
        <f>U63-AP63</f>
        <v>0</v>
      </c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</row>
    <row r="64" spans="1:75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 t="e">
        <f>VLOOKUP(L64,'[3]償却率（定額法）'!$B$6:$C$104,2)</f>
        <v>#N/A</v>
      </c>
      <c r="N64" s="12"/>
      <c r="O64" s="12"/>
      <c r="P64" s="11">
        <f>IF(O64="",N64,O64)</f>
        <v>0</v>
      </c>
      <c r="Q64" s="7">
        <f>YEAR(P64)</f>
        <v>1900</v>
      </c>
      <c r="R64" s="7">
        <f>MONTH(P64)</f>
        <v>1</v>
      </c>
      <c r="S64" s="7">
        <f>DAY(N64)</f>
        <v>0</v>
      </c>
      <c r="T64" s="5" t="str">
        <f>IF(Q64=1900,"",IF(R64&lt;4,Q64-1,Q64))</f>
        <v/>
      </c>
      <c r="U64" s="8"/>
      <c r="V64" s="13">
        <v>1</v>
      </c>
      <c r="W64" s="5"/>
      <c r="X64" s="10">
        <f>IF(BG64=0,0,IF(BG64&gt;L64,U64-1,ROUND((U64*M64)*(BG64-1),0)))</f>
        <v>0</v>
      </c>
      <c r="Y64" s="10">
        <f>U64-X64</f>
        <v>0</v>
      </c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47">
        <f>IF(BG64=0,0,IF(BG64=L64,Y64-1,IF(Y64=1,0,ROUND(U64*M64,0))))</f>
        <v>0</v>
      </c>
      <c r="AO64" s="5"/>
      <c r="AP64" s="6">
        <f>Y64-AN64</f>
        <v>0</v>
      </c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7">
        <f>IF(T64="",0,$O$1-T64)</f>
        <v>0</v>
      </c>
      <c r="BH64" s="5"/>
      <c r="BI64" s="6">
        <f>U64-AP64</f>
        <v>0</v>
      </c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</row>
    <row r="65" spans="1:75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 t="e">
        <f>VLOOKUP(L65,'[3]償却率（定額法）'!$B$6:$C$104,2)</f>
        <v>#N/A</v>
      </c>
      <c r="N65" s="12"/>
      <c r="O65" s="12"/>
      <c r="P65" s="11">
        <f>IF(O65="",N65,O65)</f>
        <v>0</v>
      </c>
      <c r="Q65" s="7">
        <f>YEAR(P65)</f>
        <v>1900</v>
      </c>
      <c r="R65" s="7">
        <f>MONTH(P65)</f>
        <v>1</v>
      </c>
      <c r="S65" s="7">
        <f>DAY(N65)</f>
        <v>0</v>
      </c>
      <c r="T65" s="5" t="str">
        <f>IF(Q65=1900,"",IF(R65&lt;4,Q65-1,Q65))</f>
        <v/>
      </c>
      <c r="U65" s="8"/>
      <c r="V65" s="13">
        <v>1</v>
      </c>
      <c r="W65" s="5"/>
      <c r="X65" s="10">
        <f>IF(BG65=0,0,IF(BG65&gt;L65,U65-1,ROUND((U65*M65)*(BG65-1),0)))</f>
        <v>0</v>
      </c>
      <c r="Y65" s="10">
        <f>U65-X65</f>
        <v>0</v>
      </c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47">
        <f>IF(BG65=0,0,IF(BG65=L65,Y65-1,IF(Y65=1,0,ROUND(U65*M65,0))))</f>
        <v>0</v>
      </c>
      <c r="AO65" s="5"/>
      <c r="AP65" s="6">
        <f>Y65-AN65</f>
        <v>0</v>
      </c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7">
        <f>IF(T65="",0,$O$1-T65)</f>
        <v>0</v>
      </c>
      <c r="BH65" s="5"/>
      <c r="BI65" s="6">
        <f>U65-AP65</f>
        <v>0</v>
      </c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</row>
    <row r="66" spans="1:75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 t="e">
        <f>VLOOKUP(L66,'[3]償却率（定額法）'!$B$6:$C$104,2)</f>
        <v>#N/A</v>
      </c>
      <c r="N66" s="12"/>
      <c r="O66" s="12"/>
      <c r="P66" s="11">
        <f>IF(O66="",N66,O66)</f>
        <v>0</v>
      </c>
      <c r="Q66" s="7">
        <f>YEAR(P66)</f>
        <v>1900</v>
      </c>
      <c r="R66" s="7">
        <f>MONTH(P66)</f>
        <v>1</v>
      </c>
      <c r="S66" s="7">
        <f>DAY(N66)</f>
        <v>0</v>
      </c>
      <c r="T66" s="5" t="str">
        <f>IF(Q66=1900,"",IF(R66&lt;4,Q66-1,Q66))</f>
        <v/>
      </c>
      <c r="U66" s="8"/>
      <c r="V66" s="13">
        <v>1</v>
      </c>
      <c r="W66" s="5"/>
      <c r="X66" s="10">
        <f>IF(BG66=0,0,IF(BG66&gt;L66,U66-1,ROUND((U66*M66)*(BG66-1),0)))</f>
        <v>0</v>
      </c>
      <c r="Y66" s="10">
        <f>U66-X66</f>
        <v>0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47">
        <f>IF(BG66=0,0,IF(BG66=L66,Y66-1,IF(Y66=1,0,ROUND(U66*M66,0))))</f>
        <v>0</v>
      </c>
      <c r="AO66" s="5"/>
      <c r="AP66" s="6">
        <f>Y66-AN66</f>
        <v>0</v>
      </c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7">
        <f>IF(T66="",0,$O$1-T66)</f>
        <v>0</v>
      </c>
      <c r="BH66" s="5"/>
      <c r="BI66" s="6">
        <f>U66-AP66</f>
        <v>0</v>
      </c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 t="e">
        <f>VLOOKUP(L67,'[3]償却率（定額法）'!$B$6:$C$104,2)</f>
        <v>#N/A</v>
      </c>
      <c r="N67" s="12"/>
      <c r="O67" s="12"/>
      <c r="P67" s="11">
        <f>IF(O67="",N67,O67)</f>
        <v>0</v>
      </c>
      <c r="Q67" s="7">
        <f>YEAR(P67)</f>
        <v>1900</v>
      </c>
      <c r="R67" s="7">
        <f>MONTH(P67)</f>
        <v>1</v>
      </c>
      <c r="S67" s="7">
        <f>DAY(N67)</f>
        <v>0</v>
      </c>
      <c r="T67" s="5" t="str">
        <f>IF(Q67=1900,"",IF(R67&lt;4,Q67-1,Q67))</f>
        <v/>
      </c>
      <c r="U67" s="8"/>
      <c r="V67" s="13">
        <v>1</v>
      </c>
      <c r="W67" s="5"/>
      <c r="X67" s="10">
        <f>IF(BG67=0,0,IF(BG67&gt;L67,U67-1,ROUND((U67*M67)*(BG67-1),0)))</f>
        <v>0</v>
      </c>
      <c r="Y67" s="10">
        <f>U67-X67</f>
        <v>0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47">
        <f>IF(BG67=0,0,IF(BG67=L67,Y67-1,IF(Y67=1,0,ROUND(U67*M67,0))))</f>
        <v>0</v>
      </c>
      <c r="AO67" s="5"/>
      <c r="AP67" s="6">
        <f>Y67-AN67</f>
        <v>0</v>
      </c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7">
        <f>IF(T67="",0,$O$1-T67)</f>
        <v>0</v>
      </c>
      <c r="BH67" s="5"/>
      <c r="BI67" s="6">
        <f>U67-AP67</f>
        <v>0</v>
      </c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</row>
    <row r="68" spans="1:75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 t="e">
        <f>VLOOKUP(L68,'[3]償却率（定額法）'!$B$6:$C$104,2)</f>
        <v>#N/A</v>
      </c>
      <c r="N68" s="12"/>
      <c r="O68" s="12"/>
      <c r="P68" s="11">
        <f>IF(O68="",N68,O68)</f>
        <v>0</v>
      </c>
      <c r="Q68" s="7">
        <f>YEAR(P68)</f>
        <v>1900</v>
      </c>
      <c r="R68" s="7">
        <f>MONTH(P68)</f>
        <v>1</v>
      </c>
      <c r="S68" s="7">
        <f>DAY(N68)</f>
        <v>0</v>
      </c>
      <c r="T68" s="5" t="str">
        <f>IF(Q68=1900,"",IF(R68&lt;4,Q68-1,Q68))</f>
        <v/>
      </c>
      <c r="U68" s="8"/>
      <c r="V68" s="13">
        <v>1</v>
      </c>
      <c r="W68" s="5"/>
      <c r="X68" s="10">
        <f>IF(BG68=0,0,IF(BG68&gt;L68,U68-1,ROUND((U68*M68)*(BG68-1),0)))</f>
        <v>0</v>
      </c>
      <c r="Y68" s="10">
        <f>U68-X68</f>
        <v>0</v>
      </c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47">
        <f>IF(BG68=0,0,IF(BG68=L68,Y68-1,IF(Y68=1,0,ROUND(U68*M68,0))))</f>
        <v>0</v>
      </c>
      <c r="AO68" s="5"/>
      <c r="AP68" s="6">
        <f>Y68-AN68</f>
        <v>0</v>
      </c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7">
        <f>IF(T68="",0,$O$1-T68)</f>
        <v>0</v>
      </c>
      <c r="BH68" s="5"/>
      <c r="BI68" s="6">
        <f>U68-AP68</f>
        <v>0</v>
      </c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</row>
  </sheetData>
  <autoFilter ref="A4:BW6" xr:uid="{00000000-0009-0000-0000-000006000000}"/>
  <mergeCells count="60">
    <mergeCell ref="L3:L4"/>
    <mergeCell ref="F3:F4"/>
    <mergeCell ref="G3:G4"/>
    <mergeCell ref="H3:H4"/>
    <mergeCell ref="I3:I4"/>
    <mergeCell ref="M3:M4"/>
    <mergeCell ref="A1:C1"/>
    <mergeCell ref="D1:G1"/>
    <mergeCell ref="A3:A4"/>
    <mergeCell ref="B3:B4"/>
    <mergeCell ref="C3:C4"/>
    <mergeCell ref="D3:D4"/>
    <mergeCell ref="E3:E4"/>
    <mergeCell ref="J3:J4"/>
    <mergeCell ref="K3:K4"/>
    <mergeCell ref="U3:U4"/>
    <mergeCell ref="V3:V4"/>
    <mergeCell ref="W3:W4"/>
    <mergeCell ref="X3:X4"/>
    <mergeCell ref="Y3:Y4"/>
    <mergeCell ref="Z3:Z4"/>
    <mergeCell ref="AW3:AW4"/>
    <mergeCell ref="AX3:AX4"/>
    <mergeCell ref="AY3:AY4"/>
    <mergeCell ref="AZ3:AZ4"/>
    <mergeCell ref="AA3:AA4"/>
    <mergeCell ref="N3:N4"/>
    <mergeCell ref="O3:O4"/>
    <mergeCell ref="P3:P4"/>
    <mergeCell ref="Q3:S3"/>
    <mergeCell ref="T3:T4"/>
    <mergeCell ref="BL3:BL4"/>
    <mergeCell ref="BA3:BA4"/>
    <mergeCell ref="BK3:BK4"/>
    <mergeCell ref="AB3:AG3"/>
    <mergeCell ref="AH3:AH4"/>
    <mergeCell ref="AI3:AO3"/>
    <mergeCell ref="AP3:AP4"/>
    <mergeCell ref="AQ3:AQ4"/>
    <mergeCell ref="AR3:AU3"/>
    <mergeCell ref="AV3:AV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M3:BM4"/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</mergeCells>
  <phoneticPr fontId="2"/>
  <pageMargins left="0.7" right="0.7" top="0.75" bottom="0.75" header="0.3" footer="0.3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土地</vt:lpstr>
      <vt:lpstr>建物及び建物附属設備</vt:lpstr>
      <vt:lpstr>工作物</vt:lpstr>
      <vt:lpstr>船舶</vt:lpstr>
      <vt:lpstr>物品</vt:lpstr>
      <vt:lpstr>建物及び建物附属設備!Print_Area</vt:lpstr>
      <vt:lpstr>工作物!Print_Area</vt:lpstr>
      <vt:lpstr>船舶!Print_Area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soumu08</dc:creator>
  <cp:lastModifiedBy>soumu08</cp:lastModifiedBy>
  <dcterms:created xsi:type="dcterms:W3CDTF">2023-12-28T07:06:15Z</dcterms:created>
  <dcterms:modified xsi:type="dcterms:W3CDTF">2023-12-28T07:08:19Z</dcterms:modified>
</cp:coreProperties>
</file>